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3/"/>
    </mc:Choice>
  </mc:AlternateContent>
  <xr:revisionPtr revIDLastSave="0" documentId="8_{C8BEB9B3-BC1E-4D9D-91FA-896ED83A60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ores" sheetId="1" r:id="rId1"/>
    <sheet name="Summary" sheetId="2" r:id="rId2"/>
  </sheets>
  <definedNames>
    <definedName name="_xlnm._FilterDatabase" localSheetId="0" hidden="1">Scores!$A$1:$M$134</definedName>
    <definedName name="_xlnm.Print_Area" localSheetId="0">Scores!$A$1:$M$134</definedName>
    <definedName name="_xlnm.Print_Titles" localSheetId="0">Scores!$1:$1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M19" i="1"/>
  <c r="M122" i="1"/>
  <c r="M22" i="1"/>
  <c r="M43" i="1"/>
  <c r="M29" i="1"/>
  <c r="M7" i="1"/>
  <c r="M124" i="1"/>
  <c r="M14" i="1"/>
  <c r="M48" i="1"/>
  <c r="M38" i="1"/>
  <c r="M24" i="1"/>
  <c r="M53" i="1"/>
  <c r="M39" i="1"/>
  <c r="M36" i="1"/>
  <c r="M58" i="1"/>
  <c r="M3" i="1"/>
  <c r="M91" i="1"/>
  <c r="M80" i="1"/>
  <c r="M98" i="1"/>
  <c r="M126" i="1"/>
  <c r="M28" i="1"/>
  <c r="M32" i="1"/>
  <c r="M110" i="1"/>
  <c r="M97" i="1"/>
  <c r="M129" i="1"/>
  <c r="M125" i="1"/>
  <c r="M123" i="1"/>
  <c r="M86" i="1"/>
  <c r="M23" i="1"/>
  <c r="M114" i="1"/>
  <c r="M25" i="1"/>
  <c r="M109" i="1"/>
  <c r="M93" i="1"/>
  <c r="M107" i="1"/>
  <c r="M106" i="1"/>
  <c r="M20" i="1"/>
  <c r="M30" i="1"/>
  <c r="M115" i="1"/>
  <c r="M37" i="1"/>
  <c r="M84" i="1"/>
  <c r="M21" i="1"/>
  <c r="M60" i="1"/>
  <c r="M27" i="1"/>
  <c r="M50" i="1"/>
  <c r="M102" i="1"/>
  <c r="M59" i="1"/>
  <c r="M81" i="1"/>
  <c r="M127" i="1"/>
  <c r="M134" i="1"/>
  <c r="M112" i="1"/>
  <c r="M2" i="1"/>
  <c r="M94" i="1"/>
  <c r="M101" i="1"/>
  <c r="M74" i="1"/>
  <c r="M41" i="1"/>
  <c r="M88" i="1"/>
  <c r="M133" i="1"/>
  <c r="M128" i="1"/>
  <c r="M5" i="1"/>
  <c r="M6" i="1"/>
  <c r="M108" i="1"/>
  <c r="M111" i="1"/>
  <c r="M33" i="1"/>
  <c r="M56" i="1"/>
  <c r="M55" i="1"/>
  <c r="M35" i="1"/>
  <c r="M18" i="1"/>
  <c r="M87" i="1"/>
  <c r="M68" i="1"/>
  <c r="M57" i="1"/>
  <c r="M82" i="1"/>
  <c r="M69" i="1"/>
  <c r="M104" i="1"/>
  <c r="M70" i="1"/>
  <c r="M47" i="1"/>
  <c r="M45" i="1"/>
  <c r="M54" i="1"/>
  <c r="M12" i="1"/>
  <c r="M64" i="1"/>
  <c r="M113" i="1"/>
  <c r="M116" i="1"/>
  <c r="M119" i="1"/>
  <c r="M117" i="1"/>
  <c r="M85" i="1"/>
  <c r="M72" i="1"/>
  <c r="M121" i="1"/>
  <c r="M130" i="1"/>
  <c r="M15" i="1"/>
  <c r="M13" i="1"/>
  <c r="M17" i="1"/>
  <c r="M131" i="1"/>
  <c r="M118" i="1"/>
  <c r="M67" i="1"/>
  <c r="M105" i="1"/>
  <c r="M73" i="1"/>
  <c r="M96" i="1"/>
  <c r="M103" i="1"/>
  <c r="M89" i="1"/>
  <c r="M62" i="1"/>
  <c r="M49" i="1"/>
  <c r="M26" i="1"/>
  <c r="M66" i="1"/>
  <c r="M16" i="1"/>
  <c r="M120" i="1"/>
  <c r="M31" i="1"/>
  <c r="M46" i="1"/>
  <c r="M52" i="1"/>
  <c r="M40" i="1"/>
  <c r="M92" i="1"/>
  <c r="M90" i="1"/>
  <c r="M95" i="1"/>
  <c r="M76" i="1"/>
  <c r="M10" i="1"/>
  <c r="M75" i="1"/>
  <c r="M100" i="1"/>
  <c r="M61" i="1"/>
  <c r="M79" i="1"/>
  <c r="M83" i="1"/>
  <c r="M132" i="1"/>
  <c r="M4" i="1"/>
  <c r="M99" i="1"/>
  <c r="M77" i="1"/>
  <c r="M34" i="1"/>
  <c r="M51" i="1"/>
  <c r="M44" i="1"/>
  <c r="M42" i="1"/>
  <c r="M78" i="1"/>
  <c r="M11" i="1"/>
  <c r="M8" i="1"/>
  <c r="M9" i="1"/>
  <c r="M65" i="1"/>
  <c r="M71" i="1"/>
</calcChain>
</file>

<file path=xl/sharedStrings.xml><?xml version="1.0" encoding="utf-8"?>
<sst xmlns="http://schemas.openxmlformats.org/spreadsheetml/2006/main" count="923" uniqueCount="273">
  <si>
    <t>Display ID</t>
  </si>
  <si>
    <t>UPC</t>
  </si>
  <si>
    <t>District</t>
  </si>
  <si>
    <t>Organization</t>
  </si>
  <si>
    <t>Description</t>
  </si>
  <si>
    <t>Need</t>
  </si>
  <si>
    <t>Improvement Type</t>
  </si>
  <si>
    <t>DGP</t>
  </si>
  <si>
    <t>HPP</t>
  </si>
  <si>
    <t>Total Cost</t>
  </si>
  <si>
    <t>SMART SCALE Cost</t>
  </si>
  <si>
    <t>Benefit</t>
  </si>
  <si>
    <t>Score</t>
  </si>
  <si>
    <t>Bristol</t>
  </si>
  <si>
    <t>Tazewell County</t>
  </si>
  <si>
    <t>Route 460 Corridor Improvements</t>
  </si>
  <si>
    <t>COSS</t>
  </si>
  <si>
    <t>Highway</t>
  </si>
  <si>
    <t>X</t>
  </si>
  <si>
    <t>Wythe County</t>
  </si>
  <si>
    <t>Progress Park Connector</t>
  </si>
  <si>
    <t>Bristol City</t>
  </si>
  <si>
    <t>Lee Highway and Euclid Avenue Roundabout</t>
  </si>
  <si>
    <t>Abingdon Town</t>
  </si>
  <si>
    <t>Hillman Highway &amp; Old Eleven Drive Intersection Improvements</t>
  </si>
  <si>
    <t>Safety</t>
  </si>
  <si>
    <t>Russell Road &amp; Poplar Street Intersection Improvements</t>
  </si>
  <si>
    <t>Bluefield Town</t>
  </si>
  <si>
    <t>College Avenue Traffic Sginal Syncronization</t>
  </si>
  <si>
    <t>Grayson County</t>
  </si>
  <si>
    <t>SR 89 AT SR 613 Realignment</t>
  </si>
  <si>
    <t>Bland County</t>
  </si>
  <si>
    <t>US Route 52 Intersection Safety Enhancements</t>
  </si>
  <si>
    <t>Norton City</t>
  </si>
  <si>
    <t>US 58 Alt and US 23 NB Off-Ramp Modification</t>
  </si>
  <si>
    <t>Smyth County</t>
  </si>
  <si>
    <t>US Route 11 / SR 660 Roundabout North</t>
  </si>
  <si>
    <t>Culpeper</t>
  </si>
  <si>
    <t>Culpeper Town</t>
  </si>
  <si>
    <t>Roundabout - Route 3 and McDevitt Dr. Intersection</t>
  </si>
  <si>
    <t>Charlottesville City</t>
  </si>
  <si>
    <t>West Main Streetscape</t>
  </si>
  <si>
    <t>Bike/Pedestrian</t>
  </si>
  <si>
    <t>Orange County</t>
  </si>
  <si>
    <t>US 33 / Route 20 east roundabout</t>
  </si>
  <si>
    <t>Madison County</t>
  </si>
  <si>
    <t>Route 29 &amp; Route 662 (Shelby Rd.) Intersection Improvements</t>
  </si>
  <si>
    <t>Preston Ave. &amp; Grady Ave Intersection Improvements</t>
  </si>
  <si>
    <t>UDA</t>
  </si>
  <si>
    <t>Albemarle County</t>
  </si>
  <si>
    <t>US 250/Route 20 Intersection Improvement</t>
  </si>
  <si>
    <t>RN</t>
  </si>
  <si>
    <t>Fredericksburg</t>
  </si>
  <si>
    <t>King George County</t>
  </si>
  <si>
    <t>Route 301 University Drive/Market Ctr Double RCUT</t>
  </si>
  <si>
    <t>Fredericksburg Regional Transit</t>
  </si>
  <si>
    <t>FRED Transit-Shelters and Benches</t>
  </si>
  <si>
    <t>Bus Transit</t>
  </si>
  <si>
    <t>Fredericksburg City</t>
  </si>
  <si>
    <t>Lafayette Blvd/Kenmore Ave/Charles St Roundabouts</t>
  </si>
  <si>
    <t>TDM</t>
  </si>
  <si>
    <t>Route 301 and Route 3 Median U-Turn Intersection</t>
  </si>
  <si>
    <t>Gloucester County</t>
  </si>
  <si>
    <t>Bicycle/Pedestrian Improvements on Rte 17B -Main St</t>
  </si>
  <si>
    <t>Dixon Street/Lansdowne Road Intersection Improvements</t>
  </si>
  <si>
    <t>GWRC</t>
  </si>
  <si>
    <t>Rt 3 STARS Study and I-95 off-ramp imp.</t>
  </si>
  <si>
    <t>U.S. Route 1/Fall Hill Avenue Intersection  Improvements</t>
  </si>
  <si>
    <t>Stafford County</t>
  </si>
  <si>
    <t>Stefaniga and Mountain View Road Intersection Improvement</t>
  </si>
  <si>
    <t>Route 206 and Route 218 Right Turn Lane</t>
  </si>
  <si>
    <t>Spotsylvania County</t>
  </si>
  <si>
    <t>Harrison Rd &amp; Salem Church</t>
  </si>
  <si>
    <t>Lancaster County</t>
  </si>
  <si>
    <t>Kilmarnock Right Turn Lane</t>
  </si>
  <si>
    <t>Westmoreland County</t>
  </si>
  <si>
    <t>Expanded Turn Lane for Flat Iron Road</t>
  </si>
  <si>
    <t>1.	Stafford - Route 1/Enon Road Intersection and Roadway IMP</t>
  </si>
  <si>
    <t>Richmond County</t>
  </si>
  <si>
    <t>SMART SCALE: Route 360/619 - Richmond County</t>
  </si>
  <si>
    <t>Hampton Roads</t>
  </si>
  <si>
    <t>Williamsburg City</t>
  </si>
  <si>
    <t>Lafayette Street Signal &amp; Pedestrian Improvements</t>
  </si>
  <si>
    <t>Chesapeake City</t>
  </si>
  <si>
    <t>Battlefield Blvd/Volvo Pkwy Intersection Improvements</t>
  </si>
  <si>
    <t>Richmond Road Signal Coordination &amp; Pedestrian Improvements</t>
  </si>
  <si>
    <t>Norfolk City</t>
  </si>
  <si>
    <t>Ballentine Blvd Lane Improvements</t>
  </si>
  <si>
    <t>Portsmouth City</t>
  </si>
  <si>
    <t>Portsmouth Railroad Crossing Message Signs</t>
  </si>
  <si>
    <t>WATA</t>
  </si>
  <si>
    <t>WATA Bus Stop Pull Offs</t>
  </si>
  <si>
    <t>Terminal Blvd/Diven St Intersection Improvements</t>
  </si>
  <si>
    <t>Northampton County</t>
  </si>
  <si>
    <t>Shoulder Widening Rte 13</t>
  </si>
  <si>
    <t>Greensville County</t>
  </si>
  <si>
    <t>HWY 301S Sidewalk Greensville Project</t>
  </si>
  <si>
    <t>Newport News City</t>
  </si>
  <si>
    <t>J. Clyde Morris Blvd Intersection Improvements</t>
  </si>
  <si>
    <t>Hampton Roads Transit</t>
  </si>
  <si>
    <t>Newport News Shipyard - Gloucester MAX Service</t>
  </si>
  <si>
    <t>Jefferson Ave &amp; Oyster Point Rd Intersection Improvements</t>
  </si>
  <si>
    <t>Hampton City</t>
  </si>
  <si>
    <t>Hampton Roads Center Pkwy Bike &amp; Pedestrian Access</t>
  </si>
  <si>
    <t>Sussex County</t>
  </si>
  <si>
    <t>Wakefield 460 Eastbound Turnlane</t>
  </si>
  <si>
    <t>N Armistead Ave Reconstruction, Ped, &amp; Drainage Improvements</t>
  </si>
  <si>
    <t>Isle of Wight County</t>
  </si>
  <si>
    <t>Carrollton Boulevard (Route 17) Crosswalks</t>
  </si>
  <si>
    <t>Hampton RoadsTPO</t>
  </si>
  <si>
    <t>Hampton Roads Bridge-Tunnel Widening/I-64 Expansion</t>
  </si>
  <si>
    <t>York County</t>
  </si>
  <si>
    <t>Route 171 capacity enhancements between Routes 134 and 1740</t>
  </si>
  <si>
    <t>Warwick Blvd &amp; Oyster Point Rd Intersection Improvements</t>
  </si>
  <si>
    <t>Bicycle Lane on US Business 13</t>
  </si>
  <si>
    <t>Virginia Beach Blvd Widening – George St to Newtown Rd</t>
  </si>
  <si>
    <t>Virginia Beach City</t>
  </si>
  <si>
    <t>General Booth Blvd/Oceana Blvd Intersection Improvements</t>
  </si>
  <si>
    <t>Lafayette Street Widening</t>
  </si>
  <si>
    <t>Monticello Ave-Richmond Rd-Lafayette St Roundabout</t>
  </si>
  <si>
    <t>James City County</t>
  </si>
  <si>
    <t>Longhill Road Shared Use Path</t>
  </si>
  <si>
    <t>Surry County</t>
  </si>
  <si>
    <t>Route 31 Bicycle Accomodations</t>
  </si>
  <si>
    <t>Poquoson City</t>
  </si>
  <si>
    <t>Victory Blvd Enhancement App 2: Poquoson Segment</t>
  </si>
  <si>
    <t>Suffolk City</t>
  </si>
  <si>
    <t>Seaboard Coastline Trail Segment 1</t>
  </si>
  <si>
    <t>Median crossover to Rte 13</t>
  </si>
  <si>
    <t>Mt Pleasant Road/Great Bridge Bypass Interchange Improvement</t>
  </si>
  <si>
    <t>U.S. Route 460 at U.S. Route 258 Turn Lane Improvements</t>
  </si>
  <si>
    <t>Little Back River Peak Directional &amp; Two Way Left Turn Lane</t>
  </si>
  <si>
    <t>Lynchburg</t>
  </si>
  <si>
    <t>Lynchburg City</t>
  </si>
  <si>
    <t>Rivermont Ave. and Bedford Ave. Intersection improvement</t>
  </si>
  <si>
    <t>Pittsylvania County</t>
  </si>
  <si>
    <t>Shula Drive Relocation</t>
  </si>
  <si>
    <t>Halifax Town</t>
  </si>
  <si>
    <t>Main St. (US501)-Mountain Rd. (VA360) Turning Radius</t>
  </si>
  <si>
    <t>Amherst County</t>
  </si>
  <si>
    <t>Route 29/Route 151 Intersection</t>
  </si>
  <si>
    <t>Nelson County</t>
  </si>
  <si>
    <t>US Route 29 and Route 6 Intersection</t>
  </si>
  <si>
    <t>Campbell County</t>
  </si>
  <si>
    <t>Route 29 / 699 Intersection Improvements</t>
  </si>
  <si>
    <t>RTE 221 - INTERSECTION IMPROVEMENTS.</t>
  </si>
  <si>
    <t>Danville City</t>
  </si>
  <si>
    <t>Route 58 WBL from Airport Dr to Kentuck Rd</t>
  </si>
  <si>
    <t>Northern Virginia</t>
  </si>
  <si>
    <t>DASH Alexandria Transit Company</t>
  </si>
  <si>
    <t>Citywide TSP on Major Corridors</t>
  </si>
  <si>
    <t>Falls Church City</t>
  </si>
  <si>
    <t>S Washington Multimodal Improvements</t>
  </si>
  <si>
    <t>Alexandria City</t>
  </si>
  <si>
    <t>Safety &amp; Capacity Enhancements at Duke/Taylor Run/Telegraph</t>
  </si>
  <si>
    <t>Access Improvements to the Landmark Transit Hub</t>
  </si>
  <si>
    <t>Fairfax City</t>
  </si>
  <si>
    <t>Pickett Trail Connector</t>
  </si>
  <si>
    <t>Loudoun County</t>
  </si>
  <si>
    <t>Route 50 Corridor Improvements</t>
  </si>
  <si>
    <t>Fairfax Blvd/Warwick Ave Intersection Improvements</t>
  </si>
  <si>
    <t>Arlington Transit</t>
  </si>
  <si>
    <t>Crystal City Metro East Entrance</t>
  </si>
  <si>
    <t>Rail Transit</t>
  </si>
  <si>
    <t>-22437/-22438</t>
  </si>
  <si>
    <t>West End Transitway Corridor Investments</t>
  </si>
  <si>
    <t>DASH Zero Emission Fleet Expansion</t>
  </si>
  <si>
    <t>Herndon Town</t>
  </si>
  <si>
    <t>South Elden Street Corridor Improvements</t>
  </si>
  <si>
    <t>-22441/-22442</t>
  </si>
  <si>
    <t>Fairfax County</t>
  </si>
  <si>
    <t>Richmond Highway-Bus Rapid Transit</t>
  </si>
  <si>
    <t>Prince William County</t>
  </si>
  <si>
    <t>Intersection Improvements at Old Bridge Rd and Occoquan Rd</t>
  </si>
  <si>
    <t>Richmond</t>
  </si>
  <si>
    <t>Prince George County</t>
  </si>
  <si>
    <t>Lower Appomattox River Trail</t>
  </si>
  <si>
    <t>Nottoway County</t>
  </si>
  <si>
    <t>Roundabout for Darvills Rd. (VA 40) at Military Rd.</t>
  </si>
  <si>
    <t>Henrico County</t>
  </si>
  <si>
    <t>Parham Rd Traffic Signal &amp; Sidewalk Project</t>
  </si>
  <si>
    <t>GRTC</t>
  </si>
  <si>
    <t>A Scott's Addition BRT Station Pedestrian Safety/Streetscape</t>
  </si>
  <si>
    <t>Richmond City</t>
  </si>
  <si>
    <t>G US33 Leigh Street Streetscape Improvements</t>
  </si>
  <si>
    <t>Chesterfield County</t>
  </si>
  <si>
    <t>ITS Signal Upgrades</t>
  </si>
  <si>
    <t>I Boulevard Shared Use Path to Science Museum BRT Station</t>
  </si>
  <si>
    <t>Construct R-CUT at the end Lewistown Plank Rd at 460</t>
  </si>
  <si>
    <t>Charles City County</t>
  </si>
  <si>
    <t>Route 106/Route 5 Roundabout</t>
  </si>
  <si>
    <t>E Maury Street Streetscape Phase II</t>
  </si>
  <si>
    <t>C Rvrfront/Orleans BRT Station Pedestrian Safety/Streetscape</t>
  </si>
  <si>
    <t>N Laburnum Avenue Pedestrian and Transit Improvements</t>
  </si>
  <si>
    <t>Superstreet - Route 60 at Woolridge Road/Old Buckingham Road</t>
  </si>
  <si>
    <t>Dinwiddie County</t>
  </si>
  <si>
    <t>Route 600/Route 601 Roundabout</t>
  </si>
  <si>
    <t>Powhatan County</t>
  </si>
  <si>
    <t>Jude's Ferry Road &amp; Route 60</t>
  </si>
  <si>
    <t>W Broad Street Pedestrian and Transit Improvements</t>
  </si>
  <si>
    <t>Route 1 (Falling Ck. Wayside - Food Lion) Bike/Ped Imprvemnt</t>
  </si>
  <si>
    <t>B Shockoe Bottom BRT Station Pedestrian Safety/Streetscape</t>
  </si>
  <si>
    <t>Intersection Improvements at Route 460 &amp; Queen Street</t>
  </si>
  <si>
    <t>Salem</t>
  </si>
  <si>
    <t>Roanoke City</t>
  </si>
  <si>
    <t>Orange Avenue (US 460) Improvements</t>
  </si>
  <si>
    <t>Franklin County</t>
  </si>
  <si>
    <t>Roadway Improvements on Rtes 220/619(Pleasant Hill/Sontag)</t>
  </si>
  <si>
    <t>Roadway Improvements on Rtes 220/919 (Grassy Hill)</t>
  </si>
  <si>
    <t>Roanoke County</t>
  </si>
  <si>
    <t>Williamson Road Sidewalk Improvements</t>
  </si>
  <si>
    <t>Roadway improvements on Routes 122 &amp; 636 (Lost Mountain Rd)</t>
  </si>
  <si>
    <t>Botetourt County</t>
  </si>
  <si>
    <t>Route 220 at International Parkway Intersection Improvements</t>
  </si>
  <si>
    <t>Route 419 and Route 220 Diverging Diamond Interchange</t>
  </si>
  <si>
    <t>Patrick County</t>
  </si>
  <si>
    <t>Claudville Hwy Intersection Improvement</t>
  </si>
  <si>
    <t>Bedford County</t>
  </si>
  <si>
    <t>Camp Jaycee Road (Route 697) Intersection at US460</t>
  </si>
  <si>
    <t>Galax City</t>
  </si>
  <si>
    <t>E. Stuart Drive Sidewalk Project - Phase II</t>
  </si>
  <si>
    <t>Staunton</t>
  </si>
  <si>
    <t>Bath County</t>
  </si>
  <si>
    <t>Hot Springs - US 220 &amp; VA 615 Intersection Improvements</t>
  </si>
  <si>
    <t>Warren County</t>
  </si>
  <si>
    <t>Rte. 340/522 SB/I-66 WB On-Ramp Extension</t>
  </si>
  <si>
    <t>John Marshall Hwy./Rte. 55 East Safety Improvement Project</t>
  </si>
  <si>
    <t>Shenandoah County</t>
  </si>
  <si>
    <t>I-81 Exit 291 Northbound Ramp Widening</t>
  </si>
  <si>
    <t>Rte. 340/522 Lighting Project</t>
  </si>
  <si>
    <t>Page County</t>
  </si>
  <si>
    <t>Intersection Improvements US-211/340 Big Oak Rd</t>
  </si>
  <si>
    <t>Rockingham County</t>
  </si>
  <si>
    <t>US 11 N (North Valley Pike) Sidewalk</t>
  </si>
  <si>
    <t>Waynesboro City</t>
  </si>
  <si>
    <t>East Main Streetscape</t>
  </si>
  <si>
    <t>Staunton City</t>
  </si>
  <si>
    <t>Edgewood Road Sidewalk Improvements</t>
  </si>
  <si>
    <t>13th and Rosser Roundabout</t>
  </si>
  <si>
    <t>North Augusta Sidewalk--Lambert St to Terry Court</t>
  </si>
  <si>
    <t>Winchester City</t>
  </si>
  <si>
    <t>Traffic Signal Improvements on Valley and Gerrard Corridors</t>
  </si>
  <si>
    <t>Win-Fred MPO</t>
  </si>
  <si>
    <t>I-81 Exit 317 Accel/Decel Lane Extensions</t>
  </si>
  <si>
    <t>Harrisonburg City</t>
  </si>
  <si>
    <t>University Blvd/Evelyn Byrd Ave Road Diet &amp; Sidewalk</t>
  </si>
  <si>
    <t>North Augusta Sidewalk--Terry Court to Meadowbrook Rd</t>
  </si>
  <si>
    <t>US 33 &amp; Rt 620 Turn Lanes</t>
  </si>
  <si>
    <t>Shenandoah Co. / Oranda Road Park and Ride Expansion</t>
  </si>
  <si>
    <t>Augusta County</t>
  </si>
  <si>
    <t>Woodrow Wilson Complex Short Term Access Improvements</t>
  </si>
  <si>
    <t>Harrisonburg-Rockingham MPO</t>
  </si>
  <si>
    <t>US 33 (Market Street) and I-81 Exit 247 Improvements</t>
  </si>
  <si>
    <t>I-81 Exit 313 Bridge Capacity Improvement</t>
  </si>
  <si>
    <t>Revised DGP</t>
  </si>
  <si>
    <t>Statewide</t>
  </si>
  <si>
    <t>Distributed</t>
  </si>
  <si>
    <t>Step 1</t>
  </si>
  <si>
    <t>Step 2</t>
  </si>
  <si>
    <t>Step 3</t>
  </si>
  <si>
    <t>Step 4</t>
  </si>
  <si>
    <t>Total</t>
  </si>
  <si>
    <t># Projects</t>
  </si>
  <si>
    <t>Amount DGP</t>
  </si>
  <si>
    <t>Amount HPP</t>
  </si>
  <si>
    <t>Funding</t>
  </si>
  <si>
    <t>Total 133 projects - 7 projects funded in Step 1/2 and Step 4 included in both totals</t>
  </si>
  <si>
    <t>Draft Funding Scenario</t>
  </si>
  <si>
    <t>Fund top scoring projects within each district eligible for DGP funds using DGP funds until remaining funds are insufficient to fund the next highest scoring project.</t>
  </si>
  <si>
    <t>Fund top scoring projects within each district that would have otherwise been funded with available DGP funds, but were not because they are only eligible for HPP</t>
  </si>
  <si>
    <t>funds, using HPP funds, as long as their SMART SCALE cost does not exceed the total amount of DGP funds available to be programmed based on their rank.</t>
  </si>
  <si>
    <t xml:space="preserve">Fund projects with a benefit relative to SMART SCALE score greater than an established threshold based on the highest project benefit using HPP funds </t>
  </si>
  <si>
    <t xml:space="preserve">until funds are insufficient to fund the next unfunded project with the highest project benefit.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</si>
</sst>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16" fillId="0" borderId="10" xfId="0" applyFont="1" applyBorder="1" applyAlignment="1">
      <alignment horizont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0" fillId="0" borderId="14" xfId="0" applyBorder="1"/>
    <xf numFmtId="164" fontId="18" fillId="0" borderId="14" xfId="0" applyNumberFormat="1" applyFont="1" applyBorder="1"/>
    <xf numFmtId="0" fontId="0" fillId="0" borderId="15" xfId="0" applyBorder="1"/>
    <xf numFmtId="164" fontId="18" fillId="0" borderId="15" xfId="0" applyNumberFormat="1" applyFont="1" applyBorder="1"/>
    <xf numFmtId="164" fontId="16" fillId="0" borderId="13" xfId="0" applyNumberFormat="1" applyFont="1" applyBorder="1"/>
    <xf numFmtId="0" fontId="16" fillId="0" borderId="13" xfId="0" applyFont="1" applyBorder="1" applyAlignment="1">
      <alignment horizontal="center"/>
    </xf>
    <xf numFmtId="0" fontId="16" fillId="0" borderId="0" xfId="0" applyFont="1"/>
    <xf numFmtId="0" fontId="14" fillId="0" borderId="0" xfId="0" applyFont="1"/>
    <xf numFmtId="0" fontId="18" fillId="0" borderId="0" xfId="0" applyFont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4" fontId="19" fillId="0" borderId="13" xfId="0" applyNumberFormat="1" applyFont="1" applyBorder="1"/>
    <xf numFmtId="0" fontId="20" fillId="0" borderId="16" xfId="0" applyFont="1" applyBorder="1"/>
    <xf numFmtId="165" fontId="18" fillId="0" borderId="14" xfId="0" applyNumberFormat="1" applyFont="1" applyBorder="1"/>
    <xf numFmtId="164" fontId="19" fillId="0" borderId="14" xfId="0" applyNumberFormat="1" applyFont="1" applyBorder="1"/>
    <xf numFmtId="2" fontId="19" fillId="0" borderId="14" xfId="0" applyNumberFormat="1" applyFont="1" applyBorder="1"/>
    <xf numFmtId="2" fontId="19" fillId="0" borderId="0" xfId="0" applyNumberFormat="1" applyFont="1"/>
    <xf numFmtId="0" fontId="18" fillId="0" borderId="0" xfId="0" applyFont="1" applyAlignment="1">
      <alignment horizontal="center"/>
    </xf>
    <xf numFmtId="164" fontId="18" fillId="0" borderId="0" xfId="0" applyNumberFormat="1" applyFont="1"/>
    <xf numFmtId="164" fontId="19" fillId="0" borderId="0" xfId="0" applyNumberFormat="1" applyFont="1"/>
    <xf numFmtId="164" fontId="18" fillId="0" borderId="14" xfId="42" applyNumberFormat="1" applyFont="1" applyFill="1" applyBorder="1"/>
    <xf numFmtId="164" fontId="18" fillId="0" borderId="15" xfId="42" applyNumberFormat="1" applyFont="1" applyFill="1" applyBorder="1"/>
    <xf numFmtId="0" fontId="18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9" fillId="33" borderId="14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 wrapText="1"/>
    </xf>
    <xf numFmtId="164" fontId="19" fillId="33" borderId="14" xfId="0" applyNumberFormat="1" applyFont="1" applyFill="1" applyBorder="1" applyAlignment="1">
      <alignment horizontal="center"/>
    </xf>
    <xf numFmtId="2" fontId="19" fillId="33" borderId="14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zoomScale="85" zoomScaleNormal="85" workbookViewId="0">
      <pane xSplit="5" ySplit="1" topLeftCell="F2" activePane="bottomRight" state="frozen"/>
      <selection pane="bottomRight" activeCell="B2" sqref="B2"/>
      <selection pane="bottomLeft" activeCell="A2" sqref="A2"/>
      <selection pane="topRight" activeCell="M1" sqref="M1"/>
    </sheetView>
  </sheetViews>
  <sheetFormatPr defaultColWidth="9.140625" defaultRowHeight="15"/>
  <cols>
    <col min="1" max="1" width="8.7109375" style="13" customWidth="1"/>
    <col min="2" max="2" width="8.7109375" style="25" customWidth="1"/>
    <col min="3" max="3" width="17.140625" style="13" bestFit="1" customWidth="1"/>
    <col min="4" max="4" width="37.85546875" style="13" bestFit="1" customWidth="1"/>
    <col min="5" max="5" width="43.7109375" style="31" customWidth="1"/>
    <col min="6" max="6" width="9.140625" style="25" customWidth="1"/>
    <col min="7" max="7" width="20.7109375" style="13" customWidth="1"/>
    <col min="8" max="8" width="7" style="13" bestFit="1" customWidth="1"/>
    <col min="9" max="9" width="6.85546875" style="13" bestFit="1" customWidth="1"/>
    <col min="10" max="10" width="13.7109375" style="26" customWidth="1"/>
    <col min="11" max="11" width="16.28515625" style="27" customWidth="1"/>
    <col min="12" max="12" width="10" style="26" bestFit="1" customWidth="1"/>
    <col min="13" max="13" width="9.7109375" style="24" bestFit="1" customWidth="1"/>
    <col min="14" max="14" width="11" style="13" bestFit="1" customWidth="1"/>
    <col min="15" max="16384" width="9.140625" style="13"/>
  </cols>
  <sheetData>
    <row r="1" spans="1:13">
      <c r="A1" s="34" t="s">
        <v>0</v>
      </c>
      <c r="B1" s="34" t="s">
        <v>1</v>
      </c>
      <c r="C1" s="34" t="s">
        <v>2</v>
      </c>
      <c r="D1" s="34" t="s">
        <v>3</v>
      </c>
      <c r="E1" s="35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6" t="s">
        <v>9</v>
      </c>
      <c r="K1" s="36" t="s">
        <v>10</v>
      </c>
      <c r="L1" s="36" t="s">
        <v>11</v>
      </c>
      <c r="M1" s="37" t="s">
        <v>12</v>
      </c>
    </row>
    <row r="2" spans="1:13">
      <c r="A2" s="14">
        <v>4086</v>
      </c>
      <c r="B2" s="15">
        <v>-22393</v>
      </c>
      <c r="C2" s="14" t="s">
        <v>13</v>
      </c>
      <c r="D2" s="14" t="s">
        <v>14</v>
      </c>
      <c r="E2" s="30" t="s">
        <v>15</v>
      </c>
      <c r="F2" s="15" t="s">
        <v>16</v>
      </c>
      <c r="G2" s="14" t="s">
        <v>17</v>
      </c>
      <c r="H2" s="15" t="s">
        <v>18</v>
      </c>
      <c r="I2" s="15" t="s">
        <v>18</v>
      </c>
      <c r="J2" s="6">
        <v>3597000</v>
      </c>
      <c r="K2" s="22">
        <v>3597000</v>
      </c>
      <c r="L2" s="21">
        <v>3.77641711039404</v>
      </c>
      <c r="M2" s="23">
        <f t="shared" ref="M2:M33" si="0">(L2/K2)*10000000</f>
        <v>10.498796525977314</v>
      </c>
    </row>
    <row r="3" spans="1:13">
      <c r="A3" s="14">
        <v>3736</v>
      </c>
      <c r="B3" s="15">
        <v>-22403</v>
      </c>
      <c r="C3" s="14" t="s">
        <v>13</v>
      </c>
      <c r="D3" s="14" t="s">
        <v>19</v>
      </c>
      <c r="E3" s="30" t="s">
        <v>20</v>
      </c>
      <c r="F3" s="15" t="s">
        <v>16</v>
      </c>
      <c r="G3" s="14" t="s">
        <v>17</v>
      </c>
      <c r="H3" s="15" t="s">
        <v>18</v>
      </c>
      <c r="I3" s="15" t="s">
        <v>18</v>
      </c>
      <c r="J3" s="6">
        <v>23684000</v>
      </c>
      <c r="K3" s="22">
        <v>12857000</v>
      </c>
      <c r="L3" s="21">
        <v>11.647947125382787</v>
      </c>
      <c r="M3" s="23">
        <f t="shared" si="0"/>
        <v>9.0596150932432042</v>
      </c>
    </row>
    <row r="4" spans="1:13">
      <c r="A4" s="14">
        <v>3836</v>
      </c>
      <c r="B4" s="15"/>
      <c r="C4" s="14" t="s">
        <v>13</v>
      </c>
      <c r="D4" s="14" t="s">
        <v>21</v>
      </c>
      <c r="E4" s="30" t="s">
        <v>22</v>
      </c>
      <c r="F4" s="15" t="s">
        <v>16</v>
      </c>
      <c r="G4" s="14" t="s">
        <v>17</v>
      </c>
      <c r="H4" s="15" t="s">
        <v>18</v>
      </c>
      <c r="I4" s="15" t="s">
        <v>18</v>
      </c>
      <c r="J4" s="6">
        <v>2825000</v>
      </c>
      <c r="K4" s="22">
        <v>2825000</v>
      </c>
      <c r="L4" s="21">
        <v>2.0999668693202103</v>
      </c>
      <c r="M4" s="23">
        <f t="shared" si="0"/>
        <v>7.4335110418414523</v>
      </c>
    </row>
    <row r="5" spans="1:13" ht="30">
      <c r="A5" s="14">
        <v>4029</v>
      </c>
      <c r="B5" s="15"/>
      <c r="C5" s="14" t="s">
        <v>13</v>
      </c>
      <c r="D5" s="14" t="s">
        <v>23</v>
      </c>
      <c r="E5" s="30" t="s">
        <v>24</v>
      </c>
      <c r="F5" s="15" t="s">
        <v>25</v>
      </c>
      <c r="G5" s="14" t="s">
        <v>17</v>
      </c>
      <c r="H5" s="15" t="s">
        <v>18</v>
      </c>
      <c r="I5" s="15"/>
      <c r="J5" s="6">
        <v>668000</v>
      </c>
      <c r="K5" s="22">
        <v>668000</v>
      </c>
      <c r="L5" s="21">
        <v>0.35800656917014628</v>
      </c>
      <c r="M5" s="23">
        <f t="shared" si="0"/>
        <v>5.3593797779962022</v>
      </c>
    </row>
    <row r="6" spans="1:13" ht="30">
      <c r="A6" s="14">
        <v>4031</v>
      </c>
      <c r="B6" s="15"/>
      <c r="C6" s="14" t="s">
        <v>13</v>
      </c>
      <c r="D6" s="14" t="s">
        <v>23</v>
      </c>
      <c r="E6" s="30" t="s">
        <v>26</v>
      </c>
      <c r="F6" s="15" t="s">
        <v>16</v>
      </c>
      <c r="G6" s="14" t="s">
        <v>17</v>
      </c>
      <c r="H6" s="15" t="s">
        <v>18</v>
      </c>
      <c r="I6" s="15" t="s">
        <v>18</v>
      </c>
      <c r="J6" s="6">
        <v>765000</v>
      </c>
      <c r="K6" s="22">
        <v>765000</v>
      </c>
      <c r="L6" s="21">
        <v>0.33647339239207325</v>
      </c>
      <c r="M6" s="23">
        <f t="shared" si="0"/>
        <v>4.3983449985891925</v>
      </c>
    </row>
    <row r="7" spans="1:13">
      <c r="A7" s="14">
        <v>5039</v>
      </c>
      <c r="B7" s="15"/>
      <c r="C7" s="14" t="s">
        <v>13</v>
      </c>
      <c r="D7" s="14" t="s">
        <v>27</v>
      </c>
      <c r="E7" s="30" t="s">
        <v>28</v>
      </c>
      <c r="F7" s="15" t="s">
        <v>25</v>
      </c>
      <c r="G7" s="14" t="s">
        <v>17</v>
      </c>
      <c r="H7" s="15" t="s">
        <v>18</v>
      </c>
      <c r="I7" s="15"/>
      <c r="J7" s="6">
        <v>859000</v>
      </c>
      <c r="K7" s="22">
        <v>859000</v>
      </c>
      <c r="L7" s="21">
        <v>0.35102152704694389</v>
      </c>
      <c r="M7" s="23">
        <f t="shared" si="0"/>
        <v>4.0863972880901498</v>
      </c>
    </row>
    <row r="8" spans="1:13">
      <c r="A8" s="14">
        <v>3704</v>
      </c>
      <c r="B8" s="15"/>
      <c r="C8" s="14" t="s">
        <v>13</v>
      </c>
      <c r="D8" s="14" t="s">
        <v>29</v>
      </c>
      <c r="E8" s="30" t="s">
        <v>30</v>
      </c>
      <c r="F8" s="15" t="s">
        <v>25</v>
      </c>
      <c r="G8" s="14" t="s">
        <v>17</v>
      </c>
      <c r="H8" s="15" t="s">
        <v>18</v>
      </c>
      <c r="I8" s="15"/>
      <c r="J8" s="6">
        <v>4068990</v>
      </c>
      <c r="K8" s="22">
        <v>4068990</v>
      </c>
      <c r="L8" s="21">
        <v>1.463044771507952</v>
      </c>
      <c r="M8" s="23">
        <f t="shared" si="0"/>
        <v>3.5955968717248061</v>
      </c>
    </row>
    <row r="9" spans="1:13">
      <c r="A9" s="14">
        <v>3617</v>
      </c>
      <c r="B9" s="15"/>
      <c r="C9" s="14" t="s">
        <v>13</v>
      </c>
      <c r="D9" s="14" t="s">
        <v>31</v>
      </c>
      <c r="E9" s="30" t="s">
        <v>32</v>
      </c>
      <c r="F9" s="15" t="s">
        <v>16</v>
      </c>
      <c r="G9" s="14" t="s">
        <v>17</v>
      </c>
      <c r="H9" s="15" t="s">
        <v>18</v>
      </c>
      <c r="I9" s="15" t="s">
        <v>18</v>
      </c>
      <c r="J9" s="6">
        <v>4491045</v>
      </c>
      <c r="K9" s="22">
        <v>4491045</v>
      </c>
      <c r="L9" s="21">
        <v>1.5486680020179031</v>
      </c>
      <c r="M9" s="23">
        <f t="shared" si="0"/>
        <v>3.448346658779645</v>
      </c>
    </row>
    <row r="10" spans="1:13">
      <c r="A10" s="14">
        <v>3997</v>
      </c>
      <c r="B10" s="15"/>
      <c r="C10" s="14" t="s">
        <v>13</v>
      </c>
      <c r="D10" s="14" t="s">
        <v>33</v>
      </c>
      <c r="E10" s="30" t="s">
        <v>34</v>
      </c>
      <c r="F10" s="15" t="s">
        <v>25</v>
      </c>
      <c r="G10" s="14" t="s">
        <v>17</v>
      </c>
      <c r="H10" s="15" t="s">
        <v>18</v>
      </c>
      <c r="I10" s="15"/>
      <c r="J10" s="6">
        <v>1276000</v>
      </c>
      <c r="K10" s="22">
        <v>1276000</v>
      </c>
      <c r="L10" s="21">
        <v>0.35841117030686781</v>
      </c>
      <c r="M10" s="23">
        <f t="shared" si="0"/>
        <v>2.8088649710569578</v>
      </c>
    </row>
    <row r="11" spans="1:13">
      <c r="A11" s="14">
        <v>3804</v>
      </c>
      <c r="B11" s="15"/>
      <c r="C11" s="14" t="s">
        <v>13</v>
      </c>
      <c r="D11" s="14" t="s">
        <v>35</v>
      </c>
      <c r="E11" s="30" t="s">
        <v>36</v>
      </c>
      <c r="F11" s="15" t="s">
        <v>16</v>
      </c>
      <c r="G11" s="14" t="s">
        <v>17</v>
      </c>
      <c r="H11" s="15" t="s">
        <v>18</v>
      </c>
      <c r="I11" s="15" t="s">
        <v>18</v>
      </c>
      <c r="J11" s="6">
        <v>3572022</v>
      </c>
      <c r="K11" s="22">
        <v>3572022</v>
      </c>
      <c r="L11" s="21">
        <v>0.95048315174384301</v>
      </c>
      <c r="M11" s="23">
        <f t="shared" si="0"/>
        <v>2.6609106879628484</v>
      </c>
    </row>
    <row r="12" spans="1:13" ht="30">
      <c r="A12" s="14">
        <v>3756</v>
      </c>
      <c r="B12" s="15">
        <v>-22340</v>
      </c>
      <c r="C12" s="14" t="s">
        <v>37</v>
      </c>
      <c r="D12" s="14" t="s">
        <v>38</v>
      </c>
      <c r="E12" s="30" t="s">
        <v>39</v>
      </c>
      <c r="F12" s="15" t="s">
        <v>25</v>
      </c>
      <c r="G12" s="14" t="s">
        <v>17</v>
      </c>
      <c r="H12" s="15" t="s">
        <v>18</v>
      </c>
      <c r="I12" s="15"/>
      <c r="J12" s="6">
        <v>6200000</v>
      </c>
      <c r="K12" s="22">
        <v>6200000</v>
      </c>
      <c r="L12" s="21">
        <v>9.8661246235520519</v>
      </c>
      <c r="M12" s="23">
        <f t="shared" si="0"/>
        <v>15.913104231535568</v>
      </c>
    </row>
    <row r="13" spans="1:13">
      <c r="A13" s="14">
        <v>3584</v>
      </c>
      <c r="B13" s="15">
        <v>113177</v>
      </c>
      <c r="C13" s="14" t="s">
        <v>37</v>
      </c>
      <c r="D13" s="14" t="s">
        <v>40</v>
      </c>
      <c r="E13" s="30" t="s">
        <v>41</v>
      </c>
      <c r="F13" s="15" t="s">
        <v>16</v>
      </c>
      <c r="G13" s="14" t="s">
        <v>42</v>
      </c>
      <c r="H13" s="15" t="s">
        <v>18</v>
      </c>
      <c r="I13" s="15" t="s">
        <v>18</v>
      </c>
      <c r="J13" s="6">
        <v>12689020</v>
      </c>
      <c r="K13" s="22">
        <v>2009265</v>
      </c>
      <c r="L13" s="21">
        <v>3.1028451304578732</v>
      </c>
      <c r="M13" s="23">
        <f t="shared" si="0"/>
        <v>15.442687402895453</v>
      </c>
    </row>
    <row r="14" spans="1:13">
      <c r="A14" s="14">
        <v>4104</v>
      </c>
      <c r="B14" s="15">
        <v>-22348</v>
      </c>
      <c r="C14" s="14" t="s">
        <v>37</v>
      </c>
      <c r="D14" s="14" t="s">
        <v>43</v>
      </c>
      <c r="E14" s="30" t="s">
        <v>44</v>
      </c>
      <c r="F14" s="15" t="s">
        <v>25</v>
      </c>
      <c r="G14" s="14" t="s">
        <v>17</v>
      </c>
      <c r="H14" s="15" t="s">
        <v>18</v>
      </c>
      <c r="I14" s="15"/>
      <c r="J14" s="6">
        <v>5500000</v>
      </c>
      <c r="K14" s="22">
        <v>5500000</v>
      </c>
      <c r="L14" s="21">
        <v>3.7600979498703135</v>
      </c>
      <c r="M14" s="23">
        <f t="shared" si="0"/>
        <v>6.8365417270369342</v>
      </c>
    </row>
    <row r="15" spans="1:13" ht="30">
      <c r="A15" s="14">
        <v>4107</v>
      </c>
      <c r="B15" s="15"/>
      <c r="C15" s="14" t="s">
        <v>37</v>
      </c>
      <c r="D15" s="14" t="s">
        <v>45</v>
      </c>
      <c r="E15" s="30" t="s">
        <v>46</v>
      </c>
      <c r="F15" s="15" t="s">
        <v>25</v>
      </c>
      <c r="G15" s="14" t="s">
        <v>17</v>
      </c>
      <c r="H15" s="15" t="s">
        <v>18</v>
      </c>
      <c r="I15" s="15"/>
      <c r="J15" s="6">
        <v>4750000</v>
      </c>
      <c r="K15" s="22">
        <v>2980000</v>
      </c>
      <c r="L15" s="21">
        <v>2.0141357284539971</v>
      </c>
      <c r="M15" s="23">
        <f t="shared" si="0"/>
        <v>6.7588447263556954</v>
      </c>
    </row>
    <row r="16" spans="1:13" ht="30">
      <c r="A16" s="14">
        <v>3655</v>
      </c>
      <c r="B16" s="15"/>
      <c r="C16" s="14" t="s">
        <v>37</v>
      </c>
      <c r="D16" s="14" t="s">
        <v>40</v>
      </c>
      <c r="E16" s="30" t="s">
        <v>47</v>
      </c>
      <c r="F16" s="15" t="s">
        <v>48</v>
      </c>
      <c r="G16" s="14" t="s">
        <v>42</v>
      </c>
      <c r="H16" s="15" t="s">
        <v>18</v>
      </c>
      <c r="I16" s="15"/>
      <c r="J16" s="6">
        <v>6220466</v>
      </c>
      <c r="K16" s="22">
        <v>5929466</v>
      </c>
      <c r="L16" s="21">
        <v>3.9841872806023662</v>
      </c>
      <c r="M16" s="23">
        <f t="shared" si="0"/>
        <v>6.719302008987599</v>
      </c>
    </row>
    <row r="17" spans="1:13">
      <c r="A17" s="14">
        <v>3600</v>
      </c>
      <c r="B17" s="15"/>
      <c r="C17" s="14" t="s">
        <v>37</v>
      </c>
      <c r="D17" s="14" t="s">
        <v>49</v>
      </c>
      <c r="E17" s="30" t="s">
        <v>50</v>
      </c>
      <c r="F17" s="15" t="s">
        <v>51</v>
      </c>
      <c r="G17" s="14" t="s">
        <v>17</v>
      </c>
      <c r="H17" s="15" t="s">
        <v>18</v>
      </c>
      <c r="I17" s="15" t="s">
        <v>18</v>
      </c>
      <c r="J17" s="6">
        <v>8800000</v>
      </c>
      <c r="K17" s="22">
        <v>8800000</v>
      </c>
      <c r="L17" s="21">
        <v>4.6001860840015958</v>
      </c>
      <c r="M17" s="23">
        <f t="shared" si="0"/>
        <v>5.2274841863654498</v>
      </c>
    </row>
    <row r="18" spans="1:13" ht="30">
      <c r="A18" s="14">
        <v>3488</v>
      </c>
      <c r="B18" s="15">
        <v>-22416</v>
      </c>
      <c r="C18" s="14" t="s">
        <v>52</v>
      </c>
      <c r="D18" s="14" t="s">
        <v>53</v>
      </c>
      <c r="E18" s="30" t="s">
        <v>54</v>
      </c>
      <c r="F18" s="15" t="s">
        <v>48</v>
      </c>
      <c r="G18" s="14" t="s">
        <v>42</v>
      </c>
      <c r="H18" s="15" t="s">
        <v>18</v>
      </c>
      <c r="I18" s="15"/>
      <c r="J18" s="6">
        <v>3500000</v>
      </c>
      <c r="K18" s="22">
        <v>3500000</v>
      </c>
      <c r="L18" s="21">
        <v>3.6670951604595241</v>
      </c>
      <c r="M18" s="23">
        <f t="shared" si="0"/>
        <v>10.477414744170069</v>
      </c>
    </row>
    <row r="19" spans="1:13">
      <c r="A19" s="14">
        <v>3685</v>
      </c>
      <c r="B19" s="15">
        <v>-22421</v>
      </c>
      <c r="C19" s="14" t="s">
        <v>52</v>
      </c>
      <c r="D19" s="14" t="s">
        <v>55</v>
      </c>
      <c r="E19" s="30" t="s">
        <v>56</v>
      </c>
      <c r="F19" s="15" t="s">
        <v>51</v>
      </c>
      <c r="G19" s="14" t="s">
        <v>57</v>
      </c>
      <c r="H19" s="14"/>
      <c r="I19" s="15" t="s">
        <v>18</v>
      </c>
      <c r="J19" s="6">
        <v>256000</v>
      </c>
      <c r="K19" s="22">
        <v>218500</v>
      </c>
      <c r="L19" s="21">
        <v>0.20027343483760437</v>
      </c>
      <c r="M19" s="23">
        <f t="shared" si="0"/>
        <v>9.1658322580139302</v>
      </c>
    </row>
    <row r="20" spans="1:13" ht="30">
      <c r="A20" s="14">
        <v>3620</v>
      </c>
      <c r="B20" s="15">
        <v>-22432</v>
      </c>
      <c r="C20" s="14" t="s">
        <v>52</v>
      </c>
      <c r="D20" s="14" t="s">
        <v>58</v>
      </c>
      <c r="E20" s="30" t="s">
        <v>59</v>
      </c>
      <c r="F20" s="15" t="s">
        <v>48</v>
      </c>
      <c r="G20" s="14" t="s">
        <v>60</v>
      </c>
      <c r="H20" s="15" t="s">
        <v>18</v>
      </c>
      <c r="I20" s="15"/>
      <c r="J20" s="6">
        <v>5800000</v>
      </c>
      <c r="K20" s="22">
        <v>1978826</v>
      </c>
      <c r="L20" s="21">
        <v>1.1667528894787456</v>
      </c>
      <c r="M20" s="23">
        <f t="shared" si="0"/>
        <v>5.8961873832198766</v>
      </c>
    </row>
    <row r="21" spans="1:13" ht="30">
      <c r="A21" s="14">
        <v>3486</v>
      </c>
      <c r="B21" s="15">
        <v>-22428</v>
      </c>
      <c r="C21" s="14" t="s">
        <v>52</v>
      </c>
      <c r="D21" s="14" t="s">
        <v>53</v>
      </c>
      <c r="E21" s="30" t="s">
        <v>61</v>
      </c>
      <c r="F21" s="15" t="s">
        <v>16</v>
      </c>
      <c r="G21" s="14" t="s">
        <v>17</v>
      </c>
      <c r="H21" s="15" t="s">
        <v>18</v>
      </c>
      <c r="I21" s="15" t="s">
        <v>18</v>
      </c>
      <c r="J21" s="6">
        <v>3300000</v>
      </c>
      <c r="K21" s="22">
        <v>3300000</v>
      </c>
      <c r="L21" s="21">
        <v>1.7583624365442803</v>
      </c>
      <c r="M21" s="23">
        <f t="shared" si="0"/>
        <v>5.3283710198311525</v>
      </c>
    </row>
    <row r="22" spans="1:13" ht="30">
      <c r="A22" s="14">
        <v>3580</v>
      </c>
      <c r="B22" s="15">
        <v>-22430</v>
      </c>
      <c r="C22" s="14" t="s">
        <v>52</v>
      </c>
      <c r="D22" s="14" t="s">
        <v>62</v>
      </c>
      <c r="E22" s="30" t="s">
        <v>63</v>
      </c>
      <c r="F22" s="15" t="s">
        <v>51</v>
      </c>
      <c r="G22" s="14" t="s">
        <v>42</v>
      </c>
      <c r="H22" s="15" t="s">
        <v>18</v>
      </c>
      <c r="I22" s="15" t="s">
        <v>18</v>
      </c>
      <c r="J22" s="6">
        <v>7300000</v>
      </c>
      <c r="K22" s="22">
        <v>7300000</v>
      </c>
      <c r="L22" s="21">
        <v>2.9061550066483401</v>
      </c>
      <c r="M22" s="23">
        <f t="shared" si="0"/>
        <v>3.9810342556826575</v>
      </c>
    </row>
    <row r="23" spans="1:13" ht="30">
      <c r="A23" s="14">
        <v>3622</v>
      </c>
      <c r="B23" s="15">
        <v>-22425</v>
      </c>
      <c r="C23" s="14" t="s">
        <v>52</v>
      </c>
      <c r="D23" s="14" t="s">
        <v>58</v>
      </c>
      <c r="E23" s="30" t="s">
        <v>64</v>
      </c>
      <c r="F23" s="15" t="s">
        <v>48</v>
      </c>
      <c r="G23" s="14" t="s">
        <v>17</v>
      </c>
      <c r="H23" s="15" t="s">
        <v>18</v>
      </c>
      <c r="I23" s="15"/>
      <c r="J23" s="6">
        <v>2200000</v>
      </c>
      <c r="K23" s="22">
        <v>2200000</v>
      </c>
      <c r="L23" s="21">
        <v>0.86579501950808146</v>
      </c>
      <c r="M23" s="23">
        <f t="shared" si="0"/>
        <v>3.935431906854916</v>
      </c>
    </row>
    <row r="24" spans="1:13">
      <c r="A24" s="14">
        <v>3880</v>
      </c>
      <c r="B24" s="15"/>
      <c r="C24" s="14" t="s">
        <v>52</v>
      </c>
      <c r="D24" s="14" t="s">
        <v>65</v>
      </c>
      <c r="E24" s="30" t="s">
        <v>66</v>
      </c>
      <c r="F24" s="15" t="s">
        <v>16</v>
      </c>
      <c r="G24" s="14" t="s">
        <v>17</v>
      </c>
      <c r="H24" s="14"/>
      <c r="I24" s="15" t="s">
        <v>18</v>
      </c>
      <c r="J24" s="6">
        <v>11500000</v>
      </c>
      <c r="K24" s="22">
        <v>9454139</v>
      </c>
      <c r="L24" s="21">
        <v>2.4738958967988736</v>
      </c>
      <c r="M24" s="23">
        <f t="shared" si="0"/>
        <v>2.6167331544404768</v>
      </c>
    </row>
    <row r="25" spans="1:13" ht="30">
      <c r="A25" s="14">
        <v>3621</v>
      </c>
      <c r="B25" s="15">
        <v>-22422</v>
      </c>
      <c r="C25" s="14" t="s">
        <v>52</v>
      </c>
      <c r="D25" s="14" t="s">
        <v>58</v>
      </c>
      <c r="E25" s="30" t="s">
        <v>67</v>
      </c>
      <c r="F25" s="15" t="s">
        <v>16</v>
      </c>
      <c r="G25" s="14" t="s">
        <v>60</v>
      </c>
      <c r="H25" s="15" t="s">
        <v>18</v>
      </c>
      <c r="I25" s="15" t="s">
        <v>18</v>
      </c>
      <c r="J25" s="6">
        <v>7200000</v>
      </c>
      <c r="K25" s="22">
        <v>7200000</v>
      </c>
      <c r="L25" s="21">
        <v>1.6363603862003397</v>
      </c>
      <c r="M25" s="23">
        <f t="shared" si="0"/>
        <v>2.2727227586115828</v>
      </c>
    </row>
    <row r="26" spans="1:13" ht="30">
      <c r="A26" s="14">
        <v>3651</v>
      </c>
      <c r="B26" s="15">
        <v>-22431</v>
      </c>
      <c r="C26" s="14" t="s">
        <v>52</v>
      </c>
      <c r="D26" s="14" t="s">
        <v>68</v>
      </c>
      <c r="E26" s="30" t="s">
        <v>69</v>
      </c>
      <c r="F26" s="15" t="s">
        <v>25</v>
      </c>
      <c r="G26" s="14" t="s">
        <v>17</v>
      </c>
      <c r="H26" s="15" t="s">
        <v>18</v>
      </c>
      <c r="I26" s="15"/>
      <c r="J26" s="6">
        <v>3700000</v>
      </c>
      <c r="K26" s="22">
        <v>2700000</v>
      </c>
      <c r="L26" s="21">
        <v>0.56020539649732215</v>
      </c>
      <c r="M26" s="23">
        <f t="shared" si="0"/>
        <v>2.0748348018419338</v>
      </c>
    </row>
    <row r="27" spans="1:13">
      <c r="A27" s="14">
        <v>3489</v>
      </c>
      <c r="B27" s="15"/>
      <c r="C27" s="14" t="s">
        <v>52</v>
      </c>
      <c r="D27" s="14" t="s">
        <v>53</v>
      </c>
      <c r="E27" s="30" t="s">
        <v>70</v>
      </c>
      <c r="F27" s="15" t="s">
        <v>25</v>
      </c>
      <c r="G27" s="14" t="s">
        <v>17</v>
      </c>
      <c r="H27" s="15" t="s">
        <v>18</v>
      </c>
      <c r="I27" s="15"/>
      <c r="J27" s="6">
        <v>2000000</v>
      </c>
      <c r="K27" s="22">
        <v>2000000</v>
      </c>
      <c r="L27" s="21">
        <v>0.35180784394683079</v>
      </c>
      <c r="M27" s="23">
        <f t="shared" si="0"/>
        <v>1.7590392197341538</v>
      </c>
    </row>
    <row r="28" spans="1:13">
      <c r="A28" s="14">
        <v>3816</v>
      </c>
      <c r="B28" s="15"/>
      <c r="C28" s="14" t="s">
        <v>52</v>
      </c>
      <c r="D28" s="14" t="s">
        <v>71</v>
      </c>
      <c r="E28" s="30" t="s">
        <v>72</v>
      </c>
      <c r="F28" s="15" t="s">
        <v>51</v>
      </c>
      <c r="G28" s="14" t="s">
        <v>17</v>
      </c>
      <c r="H28" s="15" t="s">
        <v>18</v>
      </c>
      <c r="I28" s="15" t="s">
        <v>18</v>
      </c>
      <c r="J28" s="6">
        <v>6100000</v>
      </c>
      <c r="K28" s="22">
        <v>6100000</v>
      </c>
      <c r="L28" s="21">
        <v>1.0408914265913785</v>
      </c>
      <c r="M28" s="23">
        <f t="shared" si="0"/>
        <v>1.7063793878547187</v>
      </c>
    </row>
    <row r="29" spans="1:13">
      <c r="A29" s="14">
        <v>4630</v>
      </c>
      <c r="B29" s="15"/>
      <c r="C29" s="14" t="s">
        <v>52</v>
      </c>
      <c r="D29" s="14" t="s">
        <v>73</v>
      </c>
      <c r="E29" s="30" t="s">
        <v>74</v>
      </c>
      <c r="F29" s="15" t="s">
        <v>25</v>
      </c>
      <c r="G29" s="14" t="s">
        <v>17</v>
      </c>
      <c r="H29" s="15" t="s">
        <v>18</v>
      </c>
      <c r="I29" s="15"/>
      <c r="J29" s="6">
        <v>1100000</v>
      </c>
      <c r="K29" s="22">
        <v>1100000</v>
      </c>
      <c r="L29" s="21">
        <v>0.15939146661831563</v>
      </c>
      <c r="M29" s="23">
        <f t="shared" si="0"/>
        <v>1.4490133328937784</v>
      </c>
    </row>
    <row r="30" spans="1:13">
      <c r="A30" s="14">
        <v>3494</v>
      </c>
      <c r="B30" s="15"/>
      <c r="C30" s="14" t="s">
        <v>52</v>
      </c>
      <c r="D30" s="14" t="s">
        <v>75</v>
      </c>
      <c r="E30" s="30" t="s">
        <v>76</v>
      </c>
      <c r="F30" s="15" t="s">
        <v>25</v>
      </c>
      <c r="G30" s="14" t="s">
        <v>17</v>
      </c>
      <c r="H30" s="15" t="s">
        <v>18</v>
      </c>
      <c r="I30" s="15"/>
      <c r="J30" s="6">
        <v>1000000</v>
      </c>
      <c r="K30" s="22">
        <v>1000000</v>
      </c>
      <c r="L30" s="21">
        <v>0.1170314226961167</v>
      </c>
      <c r="M30" s="23">
        <f t="shared" si="0"/>
        <v>1.170314226961167</v>
      </c>
    </row>
    <row r="31" spans="1:13" ht="30">
      <c r="A31" s="14">
        <v>3648</v>
      </c>
      <c r="B31" s="15"/>
      <c r="C31" s="14" t="s">
        <v>52</v>
      </c>
      <c r="D31" s="14" t="s">
        <v>68</v>
      </c>
      <c r="E31" s="30" t="s">
        <v>77</v>
      </c>
      <c r="F31" s="15" t="s">
        <v>16</v>
      </c>
      <c r="G31" s="14" t="s">
        <v>17</v>
      </c>
      <c r="H31" s="15" t="s">
        <v>18</v>
      </c>
      <c r="I31" s="15" t="s">
        <v>18</v>
      </c>
      <c r="J31" s="6">
        <v>10600000</v>
      </c>
      <c r="K31" s="22">
        <v>4452461</v>
      </c>
      <c r="L31" s="21">
        <v>0.39425192256741581</v>
      </c>
      <c r="M31" s="23">
        <f t="shared" si="0"/>
        <v>0.88546968197456599</v>
      </c>
    </row>
    <row r="32" spans="1:13" ht="30">
      <c r="A32" s="14">
        <v>3927</v>
      </c>
      <c r="B32" s="15"/>
      <c r="C32" s="14" t="s">
        <v>52</v>
      </c>
      <c r="D32" s="14" t="s">
        <v>78</v>
      </c>
      <c r="E32" s="30" t="s">
        <v>79</v>
      </c>
      <c r="F32" s="15" t="s">
        <v>25</v>
      </c>
      <c r="G32" s="14" t="s">
        <v>17</v>
      </c>
      <c r="H32" s="15" t="s">
        <v>18</v>
      </c>
      <c r="I32" s="15"/>
      <c r="J32" s="6">
        <v>1300000</v>
      </c>
      <c r="K32" s="22">
        <v>1300000</v>
      </c>
      <c r="L32" s="21">
        <v>9.1122873831177412E-2</v>
      </c>
      <c r="M32" s="23">
        <f t="shared" si="0"/>
        <v>0.70094518331674938</v>
      </c>
    </row>
    <row r="33" spans="1:13" ht="30">
      <c r="A33" s="14">
        <v>3668</v>
      </c>
      <c r="B33" s="15">
        <v>-22359</v>
      </c>
      <c r="C33" s="14" t="s">
        <v>80</v>
      </c>
      <c r="D33" s="14" t="s">
        <v>81</v>
      </c>
      <c r="E33" s="30" t="s">
        <v>82</v>
      </c>
      <c r="F33" s="15" t="s">
        <v>51</v>
      </c>
      <c r="G33" s="14" t="s">
        <v>17</v>
      </c>
      <c r="H33" s="15" t="s">
        <v>18</v>
      </c>
      <c r="I33" s="15" t="s">
        <v>18</v>
      </c>
      <c r="J33" s="6">
        <v>91000</v>
      </c>
      <c r="K33" s="22">
        <v>91000</v>
      </c>
      <c r="L33" s="21">
        <v>0.59824949546982442</v>
      </c>
      <c r="M33" s="23">
        <f t="shared" si="0"/>
        <v>65.741702798881803</v>
      </c>
    </row>
    <row r="34" spans="1:13" ht="30">
      <c r="A34" s="14">
        <v>3548</v>
      </c>
      <c r="B34" s="15">
        <v>-22356</v>
      </c>
      <c r="C34" s="14" t="s">
        <v>80</v>
      </c>
      <c r="D34" s="14" t="s">
        <v>83</v>
      </c>
      <c r="E34" s="30" t="s">
        <v>84</v>
      </c>
      <c r="F34" s="15" t="s">
        <v>51</v>
      </c>
      <c r="G34" s="14" t="s">
        <v>17</v>
      </c>
      <c r="H34" s="15" t="s">
        <v>18</v>
      </c>
      <c r="I34" s="15" t="s">
        <v>18</v>
      </c>
      <c r="J34" s="6">
        <v>1475129</v>
      </c>
      <c r="K34" s="22">
        <v>1447129</v>
      </c>
      <c r="L34" s="21">
        <v>9.0921133242436287</v>
      </c>
      <c r="M34" s="23">
        <f t="shared" ref="M34:M65" si="1">(L34/K34)*10000000</f>
        <v>62.828630510781196</v>
      </c>
    </row>
    <row r="35" spans="1:13" ht="30">
      <c r="A35" s="14">
        <v>3666</v>
      </c>
      <c r="B35" s="15">
        <v>-22361</v>
      </c>
      <c r="C35" s="14" t="s">
        <v>80</v>
      </c>
      <c r="D35" s="14" t="s">
        <v>81</v>
      </c>
      <c r="E35" s="30" t="s">
        <v>85</v>
      </c>
      <c r="F35" s="15" t="s">
        <v>16</v>
      </c>
      <c r="G35" s="14" t="s">
        <v>17</v>
      </c>
      <c r="H35" s="15" t="s">
        <v>18</v>
      </c>
      <c r="I35" s="15" t="s">
        <v>18</v>
      </c>
      <c r="J35" s="6">
        <v>203500</v>
      </c>
      <c r="K35" s="22">
        <v>203500</v>
      </c>
      <c r="L35" s="21">
        <v>1.1657278658001446</v>
      </c>
      <c r="M35" s="23">
        <f t="shared" si="1"/>
        <v>57.283924609343714</v>
      </c>
    </row>
    <row r="36" spans="1:13">
      <c r="A36" s="14">
        <v>3966</v>
      </c>
      <c r="B36" s="15">
        <v>-22362</v>
      </c>
      <c r="C36" s="14" t="s">
        <v>80</v>
      </c>
      <c r="D36" s="14" t="s">
        <v>86</v>
      </c>
      <c r="E36" s="30" t="s">
        <v>87</v>
      </c>
      <c r="F36" s="15" t="s">
        <v>51</v>
      </c>
      <c r="G36" s="14" t="s">
        <v>17</v>
      </c>
      <c r="H36" s="15" t="s">
        <v>18</v>
      </c>
      <c r="I36" s="15" t="s">
        <v>18</v>
      </c>
      <c r="J36" s="6">
        <v>1067388</v>
      </c>
      <c r="K36" s="22">
        <v>1067388</v>
      </c>
      <c r="L36" s="21">
        <v>5.5237460702214181</v>
      </c>
      <c r="M36" s="23">
        <f t="shared" si="1"/>
        <v>51.750123387385081</v>
      </c>
    </row>
    <row r="37" spans="1:13">
      <c r="A37" s="14">
        <v>4392</v>
      </c>
      <c r="B37" s="15">
        <v>-22455</v>
      </c>
      <c r="C37" s="14" t="s">
        <v>80</v>
      </c>
      <c r="D37" s="14" t="s">
        <v>88</v>
      </c>
      <c r="E37" s="30" t="s">
        <v>89</v>
      </c>
      <c r="F37" s="15" t="s">
        <v>48</v>
      </c>
      <c r="G37" s="14" t="s">
        <v>60</v>
      </c>
      <c r="H37" s="15" t="s">
        <v>18</v>
      </c>
      <c r="I37" s="15"/>
      <c r="J37" s="6">
        <v>753699</v>
      </c>
      <c r="K37" s="22">
        <v>570000</v>
      </c>
      <c r="L37" s="21">
        <v>2.7178054807259904</v>
      </c>
      <c r="M37" s="23">
        <f t="shared" si="1"/>
        <v>47.680797907473512</v>
      </c>
    </row>
    <row r="38" spans="1:13">
      <c r="A38" s="14">
        <v>3692</v>
      </c>
      <c r="B38" s="15">
        <v>-22456</v>
      </c>
      <c r="C38" s="14" t="s">
        <v>80</v>
      </c>
      <c r="D38" s="14" t="s">
        <v>90</v>
      </c>
      <c r="E38" s="30" t="s">
        <v>91</v>
      </c>
      <c r="F38" s="15" t="s">
        <v>51</v>
      </c>
      <c r="G38" s="14" t="s">
        <v>57</v>
      </c>
      <c r="H38" s="14"/>
      <c r="I38" s="15" t="s">
        <v>18</v>
      </c>
      <c r="J38" s="6">
        <v>255000</v>
      </c>
      <c r="K38" s="22">
        <v>255000</v>
      </c>
      <c r="L38" s="21">
        <v>0.56524024122937733</v>
      </c>
      <c r="M38" s="23">
        <f t="shared" si="1"/>
        <v>22.166283969779503</v>
      </c>
    </row>
    <row r="39" spans="1:13" ht="30">
      <c r="A39" s="14">
        <v>4057</v>
      </c>
      <c r="B39" s="15">
        <v>-22381</v>
      </c>
      <c r="C39" s="14" t="s">
        <v>80</v>
      </c>
      <c r="D39" s="14" t="s">
        <v>86</v>
      </c>
      <c r="E39" s="30" t="s">
        <v>92</v>
      </c>
      <c r="F39" s="15" t="s">
        <v>51</v>
      </c>
      <c r="G39" s="14" t="s">
        <v>17</v>
      </c>
      <c r="H39" s="15" t="s">
        <v>18</v>
      </c>
      <c r="I39" s="15" t="s">
        <v>18</v>
      </c>
      <c r="J39" s="6">
        <v>1732600</v>
      </c>
      <c r="K39" s="22">
        <v>1732600</v>
      </c>
      <c r="L39" s="21">
        <v>3.3248064447553296</v>
      </c>
      <c r="M39" s="23">
        <f t="shared" si="1"/>
        <v>19.189694359663683</v>
      </c>
    </row>
    <row r="40" spans="1:13">
      <c r="A40" s="14">
        <v>4175</v>
      </c>
      <c r="B40" s="15">
        <v>-22423</v>
      </c>
      <c r="C40" s="14" t="s">
        <v>80</v>
      </c>
      <c r="D40" s="14" t="s">
        <v>93</v>
      </c>
      <c r="E40" s="30" t="s">
        <v>94</v>
      </c>
      <c r="F40" s="15" t="s">
        <v>25</v>
      </c>
      <c r="G40" s="14" t="s">
        <v>17</v>
      </c>
      <c r="H40" s="15" t="s">
        <v>18</v>
      </c>
      <c r="I40" s="15"/>
      <c r="J40" s="6">
        <v>2923357</v>
      </c>
      <c r="K40" s="22">
        <v>2923357</v>
      </c>
      <c r="L40" s="21">
        <v>3.0422619681591239</v>
      </c>
      <c r="M40" s="23">
        <f t="shared" si="1"/>
        <v>10.406741182001117</v>
      </c>
    </row>
    <row r="41" spans="1:13">
      <c r="A41" s="14">
        <v>3884</v>
      </c>
      <c r="B41" s="15">
        <v>-22426</v>
      </c>
      <c r="C41" s="14" t="s">
        <v>80</v>
      </c>
      <c r="D41" s="14" t="s">
        <v>95</v>
      </c>
      <c r="E41" s="30" t="s">
        <v>96</v>
      </c>
      <c r="F41" s="15" t="s">
        <v>25</v>
      </c>
      <c r="G41" s="14" t="s">
        <v>42</v>
      </c>
      <c r="H41" s="15" t="s">
        <v>18</v>
      </c>
      <c r="I41" s="15"/>
      <c r="J41" s="6">
        <v>576903</v>
      </c>
      <c r="K41" s="22">
        <v>576903</v>
      </c>
      <c r="L41" s="21">
        <v>0.55038233933816694</v>
      </c>
      <c r="M41" s="23">
        <f t="shared" si="1"/>
        <v>9.5402925507089922</v>
      </c>
    </row>
    <row r="42" spans="1:13" ht="30">
      <c r="A42" s="14">
        <v>3583</v>
      </c>
      <c r="B42" s="15">
        <v>-22383</v>
      </c>
      <c r="C42" s="14" t="s">
        <v>80</v>
      </c>
      <c r="D42" s="14" t="s">
        <v>97</v>
      </c>
      <c r="E42" s="30" t="s">
        <v>98</v>
      </c>
      <c r="F42" s="15" t="s">
        <v>16</v>
      </c>
      <c r="G42" s="14" t="s">
        <v>17</v>
      </c>
      <c r="H42" s="15" t="s">
        <v>18</v>
      </c>
      <c r="I42" s="15" t="s">
        <v>18</v>
      </c>
      <c r="J42" s="6">
        <v>1768528</v>
      </c>
      <c r="K42" s="22">
        <v>1768528</v>
      </c>
      <c r="L42" s="21">
        <v>1.3411541500946047</v>
      </c>
      <c r="M42" s="23">
        <f t="shared" si="1"/>
        <v>7.5834487782755184</v>
      </c>
    </row>
    <row r="43" spans="1:13" ht="30">
      <c r="A43" s="14">
        <v>4947</v>
      </c>
      <c r="B43" s="15">
        <v>-22458</v>
      </c>
      <c r="C43" s="14" t="s">
        <v>80</v>
      </c>
      <c r="D43" s="14" t="s">
        <v>99</v>
      </c>
      <c r="E43" s="30" t="s">
        <v>100</v>
      </c>
      <c r="F43" s="15" t="s">
        <v>16</v>
      </c>
      <c r="G43" s="14" t="s">
        <v>57</v>
      </c>
      <c r="H43" s="14"/>
      <c r="I43" s="15" t="s">
        <v>18</v>
      </c>
      <c r="J43" s="6">
        <v>1200000</v>
      </c>
      <c r="K43" s="22">
        <v>1200000</v>
      </c>
      <c r="L43" s="21">
        <v>0.90201273161316398</v>
      </c>
      <c r="M43" s="23">
        <f t="shared" si="1"/>
        <v>7.5167727634430328</v>
      </c>
    </row>
    <row r="44" spans="1:13" ht="30">
      <c r="A44" s="14">
        <v>3581</v>
      </c>
      <c r="B44" s="15">
        <v>-22399</v>
      </c>
      <c r="C44" s="14" t="s">
        <v>80</v>
      </c>
      <c r="D44" s="14" t="s">
        <v>97</v>
      </c>
      <c r="E44" s="30" t="s">
        <v>101</v>
      </c>
      <c r="F44" s="15" t="s">
        <v>51</v>
      </c>
      <c r="G44" s="14" t="s">
        <v>17</v>
      </c>
      <c r="H44" s="15" t="s">
        <v>18</v>
      </c>
      <c r="I44" s="15" t="s">
        <v>18</v>
      </c>
      <c r="J44" s="6">
        <v>10856521</v>
      </c>
      <c r="K44" s="22">
        <v>10856521</v>
      </c>
      <c r="L44" s="21">
        <v>7.2547540351209507</v>
      </c>
      <c r="M44" s="23">
        <f t="shared" si="1"/>
        <v>6.6823930383600336</v>
      </c>
    </row>
    <row r="45" spans="1:13" ht="30">
      <c r="A45" s="14">
        <v>3672</v>
      </c>
      <c r="B45" s="15">
        <v>-22401</v>
      </c>
      <c r="C45" s="14" t="s">
        <v>80</v>
      </c>
      <c r="D45" s="14" t="s">
        <v>102</v>
      </c>
      <c r="E45" s="30" t="s">
        <v>103</v>
      </c>
      <c r="F45" s="15" t="s">
        <v>48</v>
      </c>
      <c r="G45" s="14" t="s">
        <v>42</v>
      </c>
      <c r="H45" s="15" t="s">
        <v>18</v>
      </c>
      <c r="I45" s="15"/>
      <c r="J45" s="6">
        <v>2163325</v>
      </c>
      <c r="K45" s="22">
        <v>2158325</v>
      </c>
      <c r="L45" s="21">
        <v>1.385716467139634</v>
      </c>
      <c r="M45" s="23">
        <f t="shared" si="1"/>
        <v>6.4203327447888254</v>
      </c>
    </row>
    <row r="46" spans="1:13">
      <c r="A46" s="14">
        <v>3632</v>
      </c>
      <c r="B46" s="15">
        <v>-22427</v>
      </c>
      <c r="C46" s="14" t="s">
        <v>80</v>
      </c>
      <c r="D46" s="14" t="s">
        <v>104</v>
      </c>
      <c r="E46" s="30" t="s">
        <v>105</v>
      </c>
      <c r="F46" s="15" t="s">
        <v>25</v>
      </c>
      <c r="G46" s="14" t="s">
        <v>17</v>
      </c>
      <c r="H46" s="15" t="s">
        <v>18</v>
      </c>
      <c r="I46" s="15"/>
      <c r="J46" s="6">
        <v>994846</v>
      </c>
      <c r="K46" s="22">
        <v>981290</v>
      </c>
      <c r="L46" s="21">
        <v>0.60962038768757132</v>
      </c>
      <c r="M46" s="23">
        <f t="shared" si="1"/>
        <v>6.2124386031404715</v>
      </c>
    </row>
    <row r="47" spans="1:13" ht="30">
      <c r="A47" s="14">
        <v>3670</v>
      </c>
      <c r="B47" s="15">
        <v>-22405</v>
      </c>
      <c r="C47" s="14" t="s">
        <v>80</v>
      </c>
      <c r="D47" s="14" t="s">
        <v>102</v>
      </c>
      <c r="E47" s="30" t="s">
        <v>106</v>
      </c>
      <c r="F47" s="15" t="s">
        <v>48</v>
      </c>
      <c r="G47" s="14" t="s">
        <v>42</v>
      </c>
      <c r="H47" s="15" t="s">
        <v>18</v>
      </c>
      <c r="I47" s="14"/>
      <c r="J47" s="6">
        <v>5298528</v>
      </c>
      <c r="K47" s="22">
        <v>4818528</v>
      </c>
      <c r="L47" s="21">
        <v>1.84713271794292</v>
      </c>
      <c r="M47" s="23">
        <f t="shared" si="1"/>
        <v>3.8333962528451013</v>
      </c>
    </row>
    <row r="48" spans="1:13">
      <c r="A48" s="14">
        <v>4971</v>
      </c>
      <c r="B48" s="15">
        <v>-22445</v>
      </c>
      <c r="C48" s="14" t="s">
        <v>80</v>
      </c>
      <c r="D48" s="14" t="s">
        <v>107</v>
      </c>
      <c r="E48" s="30" t="s">
        <v>108</v>
      </c>
      <c r="F48" s="15" t="s">
        <v>51</v>
      </c>
      <c r="G48" s="14" t="s">
        <v>42</v>
      </c>
      <c r="H48" s="15" t="s">
        <v>18</v>
      </c>
      <c r="I48" s="15" t="s">
        <v>18</v>
      </c>
      <c r="J48" s="6">
        <v>212000</v>
      </c>
      <c r="K48" s="22">
        <v>212000</v>
      </c>
      <c r="L48" s="21">
        <v>8.0914095325728463E-2</v>
      </c>
      <c r="M48" s="23">
        <f t="shared" si="1"/>
        <v>3.8167026097041727</v>
      </c>
    </row>
    <row r="49" spans="1:13" ht="30">
      <c r="A49" s="14">
        <v>3470</v>
      </c>
      <c r="B49" s="15">
        <v>-21558</v>
      </c>
      <c r="C49" s="14" t="s">
        <v>80</v>
      </c>
      <c r="D49" s="14" t="s">
        <v>109</v>
      </c>
      <c r="E49" s="30" t="s">
        <v>110</v>
      </c>
      <c r="F49" s="15" t="s">
        <v>16</v>
      </c>
      <c r="G49" s="14" t="s">
        <v>17</v>
      </c>
      <c r="H49" s="14"/>
      <c r="I49" s="15" t="s">
        <v>18</v>
      </c>
      <c r="J49" s="6">
        <v>3662372004</v>
      </c>
      <c r="K49" s="22">
        <v>200000000</v>
      </c>
      <c r="L49" s="21">
        <v>74.15868334416956</v>
      </c>
      <c r="M49" s="23">
        <f t="shared" si="1"/>
        <v>3.707934167208478</v>
      </c>
    </row>
    <row r="50" spans="1:13" ht="30">
      <c r="A50" s="14">
        <v>4105</v>
      </c>
      <c r="B50" s="15">
        <v>-22429</v>
      </c>
      <c r="C50" s="14" t="s">
        <v>80</v>
      </c>
      <c r="D50" s="14" t="s">
        <v>111</v>
      </c>
      <c r="E50" s="30" t="s">
        <v>112</v>
      </c>
      <c r="F50" s="15" t="s">
        <v>51</v>
      </c>
      <c r="G50" s="14" t="s">
        <v>17</v>
      </c>
      <c r="H50" s="15" t="s">
        <v>18</v>
      </c>
      <c r="I50" s="15" t="s">
        <v>18</v>
      </c>
      <c r="J50" s="6">
        <v>3630000</v>
      </c>
      <c r="K50" s="22">
        <v>2420000</v>
      </c>
      <c r="L50" s="21">
        <v>0.73414228559312356</v>
      </c>
      <c r="M50" s="23">
        <f t="shared" si="1"/>
        <v>3.0336458082360478</v>
      </c>
    </row>
    <row r="51" spans="1:13" ht="30">
      <c r="A51" s="14">
        <v>3463</v>
      </c>
      <c r="B51" s="15">
        <v>-22411</v>
      </c>
      <c r="C51" s="14" t="s">
        <v>80</v>
      </c>
      <c r="D51" s="14" t="s">
        <v>97</v>
      </c>
      <c r="E51" s="30" t="s">
        <v>113</v>
      </c>
      <c r="F51" s="15" t="s">
        <v>16</v>
      </c>
      <c r="G51" s="14" t="s">
        <v>17</v>
      </c>
      <c r="H51" s="15" t="s">
        <v>18</v>
      </c>
      <c r="I51" s="15" t="s">
        <v>18</v>
      </c>
      <c r="J51" s="6">
        <v>5445737</v>
      </c>
      <c r="K51" s="22">
        <v>5445737</v>
      </c>
      <c r="L51" s="21">
        <v>1.6393159603238421</v>
      </c>
      <c r="M51" s="23">
        <f t="shared" si="1"/>
        <v>3.0102738349719096</v>
      </c>
    </row>
    <row r="52" spans="1:13">
      <c r="A52" s="14">
        <v>4179</v>
      </c>
      <c r="B52" s="15">
        <v>-22434</v>
      </c>
      <c r="C52" s="14" t="s">
        <v>80</v>
      </c>
      <c r="D52" s="14" t="s">
        <v>93</v>
      </c>
      <c r="E52" s="30" t="s">
        <v>114</v>
      </c>
      <c r="F52" s="15" t="s">
        <v>16</v>
      </c>
      <c r="G52" s="14" t="s">
        <v>42</v>
      </c>
      <c r="H52" s="15" t="s">
        <v>18</v>
      </c>
      <c r="I52" s="15" t="s">
        <v>18</v>
      </c>
      <c r="J52" s="6">
        <v>2360061</v>
      </c>
      <c r="K52" s="22">
        <v>2360061</v>
      </c>
      <c r="L52" s="21">
        <v>0.55865974038953292</v>
      </c>
      <c r="M52" s="23">
        <f t="shared" si="1"/>
        <v>2.3671411052067421</v>
      </c>
    </row>
    <row r="53" spans="1:13" ht="30">
      <c r="A53" s="14">
        <v>4642</v>
      </c>
      <c r="B53" s="15">
        <v>-22415</v>
      </c>
      <c r="C53" s="14" t="s">
        <v>80</v>
      </c>
      <c r="D53" s="14" t="s">
        <v>86</v>
      </c>
      <c r="E53" s="30" t="s">
        <v>115</v>
      </c>
      <c r="F53" s="15" t="s">
        <v>16</v>
      </c>
      <c r="G53" s="14" t="s">
        <v>17</v>
      </c>
      <c r="H53" s="15" t="s">
        <v>18</v>
      </c>
      <c r="I53" s="15" t="s">
        <v>18</v>
      </c>
      <c r="J53" s="6">
        <v>15701021</v>
      </c>
      <c r="K53" s="22">
        <v>15701021</v>
      </c>
      <c r="L53" s="21">
        <v>3.7137495108186691</v>
      </c>
      <c r="M53" s="23">
        <f t="shared" si="1"/>
        <v>2.3652917290019988</v>
      </c>
    </row>
    <row r="54" spans="1:13" ht="30">
      <c r="A54" s="14">
        <v>3582</v>
      </c>
      <c r="B54" s="15">
        <v>-22417</v>
      </c>
      <c r="C54" s="14" t="s">
        <v>80</v>
      </c>
      <c r="D54" s="14" t="s">
        <v>116</v>
      </c>
      <c r="E54" s="30" t="s">
        <v>117</v>
      </c>
      <c r="F54" s="15" t="s">
        <v>25</v>
      </c>
      <c r="G54" s="14" t="s">
        <v>17</v>
      </c>
      <c r="H54" s="15" t="s">
        <v>18</v>
      </c>
      <c r="I54" s="15"/>
      <c r="J54" s="6">
        <v>4100277</v>
      </c>
      <c r="K54" s="22">
        <v>3600000</v>
      </c>
      <c r="L54" s="21">
        <v>0.79621504704601365</v>
      </c>
      <c r="M54" s="23">
        <f t="shared" si="1"/>
        <v>2.2117084640167044</v>
      </c>
    </row>
    <row r="55" spans="1:13">
      <c r="A55" s="14">
        <v>3468</v>
      </c>
      <c r="B55" s="15">
        <v>-22419</v>
      </c>
      <c r="C55" s="14" t="s">
        <v>80</v>
      </c>
      <c r="D55" s="14" t="s">
        <v>81</v>
      </c>
      <c r="E55" s="30" t="s">
        <v>118</v>
      </c>
      <c r="F55" s="15" t="s">
        <v>48</v>
      </c>
      <c r="G55" s="14" t="s">
        <v>17</v>
      </c>
      <c r="H55" s="15" t="s">
        <v>18</v>
      </c>
      <c r="I55" s="15"/>
      <c r="J55" s="6">
        <v>5870000</v>
      </c>
      <c r="K55" s="22">
        <v>4329000</v>
      </c>
      <c r="L55" s="21">
        <v>0.83790734919397658</v>
      </c>
      <c r="M55" s="23">
        <f t="shared" si="1"/>
        <v>1.9355679122059981</v>
      </c>
    </row>
    <row r="56" spans="1:13" ht="30">
      <c r="A56" s="14">
        <v>3469</v>
      </c>
      <c r="B56" s="15">
        <v>-22420</v>
      </c>
      <c r="C56" s="14" t="s">
        <v>80</v>
      </c>
      <c r="D56" s="14" t="s">
        <v>81</v>
      </c>
      <c r="E56" s="30" t="s">
        <v>119</v>
      </c>
      <c r="F56" s="15" t="s">
        <v>48</v>
      </c>
      <c r="G56" s="14" t="s">
        <v>17</v>
      </c>
      <c r="H56" s="15" t="s">
        <v>18</v>
      </c>
      <c r="I56" s="15"/>
      <c r="J56" s="6">
        <v>6381090</v>
      </c>
      <c r="K56" s="22">
        <v>6381090</v>
      </c>
      <c r="L56" s="21">
        <v>1.1988365485924748</v>
      </c>
      <c r="M56" s="23">
        <f t="shared" si="1"/>
        <v>1.8787331766085023</v>
      </c>
    </row>
    <row r="57" spans="1:13">
      <c r="A57" s="14">
        <v>4125</v>
      </c>
      <c r="B57" s="15">
        <v>-22435</v>
      </c>
      <c r="C57" s="14" t="s">
        <v>80</v>
      </c>
      <c r="D57" s="14" t="s">
        <v>120</v>
      </c>
      <c r="E57" s="30" t="s">
        <v>121</v>
      </c>
      <c r="F57" s="15" t="s">
        <v>51</v>
      </c>
      <c r="G57" s="14" t="s">
        <v>42</v>
      </c>
      <c r="H57" s="15" t="s">
        <v>18</v>
      </c>
      <c r="I57" s="15" t="s">
        <v>18</v>
      </c>
      <c r="J57" s="6">
        <v>4400000</v>
      </c>
      <c r="K57" s="22">
        <v>4400000</v>
      </c>
      <c r="L57" s="21">
        <v>0.80513349009312196</v>
      </c>
      <c r="M57" s="23">
        <f t="shared" si="1"/>
        <v>1.8298488411207317</v>
      </c>
    </row>
    <row r="58" spans="1:13">
      <c r="A58" s="14">
        <v>4967</v>
      </c>
      <c r="B58" s="15">
        <v>-22436</v>
      </c>
      <c r="C58" s="14" t="s">
        <v>80</v>
      </c>
      <c r="D58" s="14" t="s">
        <v>122</v>
      </c>
      <c r="E58" s="30" t="s">
        <v>123</v>
      </c>
      <c r="F58" s="15" t="s">
        <v>25</v>
      </c>
      <c r="G58" s="14" t="s">
        <v>42</v>
      </c>
      <c r="H58" s="15" t="s">
        <v>18</v>
      </c>
      <c r="I58" s="15"/>
      <c r="J58" s="6">
        <v>9600000</v>
      </c>
      <c r="K58" s="22">
        <v>9600000</v>
      </c>
      <c r="L58" s="21">
        <v>1.7176970723156821</v>
      </c>
      <c r="M58" s="23">
        <f t="shared" si="1"/>
        <v>1.7892677836621689</v>
      </c>
    </row>
    <row r="59" spans="1:13" ht="30">
      <c r="A59" s="14">
        <v>3630</v>
      </c>
      <c r="B59" s="15"/>
      <c r="C59" s="14" t="s">
        <v>80</v>
      </c>
      <c r="D59" s="14" t="s">
        <v>124</v>
      </c>
      <c r="E59" s="30" t="s">
        <v>125</v>
      </c>
      <c r="F59" s="15" t="s">
        <v>25</v>
      </c>
      <c r="G59" s="14" t="s">
        <v>17</v>
      </c>
      <c r="H59" s="15" t="s">
        <v>18</v>
      </c>
      <c r="I59" s="15"/>
      <c r="J59" s="6">
        <v>3729000</v>
      </c>
      <c r="K59" s="22">
        <v>3686000</v>
      </c>
      <c r="L59" s="21">
        <v>0.64355728028304648</v>
      </c>
      <c r="M59" s="23">
        <f t="shared" si="1"/>
        <v>1.7459502991943747</v>
      </c>
    </row>
    <row r="60" spans="1:13">
      <c r="A60" s="14">
        <v>3635</v>
      </c>
      <c r="B60" s="15"/>
      <c r="C60" s="14" t="s">
        <v>80</v>
      </c>
      <c r="D60" s="14" t="s">
        <v>126</v>
      </c>
      <c r="E60" s="30" t="s">
        <v>127</v>
      </c>
      <c r="F60" s="15" t="s">
        <v>51</v>
      </c>
      <c r="G60" s="14" t="s">
        <v>42</v>
      </c>
      <c r="H60" s="15" t="s">
        <v>18</v>
      </c>
      <c r="I60" s="15" t="s">
        <v>18</v>
      </c>
      <c r="J60" s="6">
        <v>4223089</v>
      </c>
      <c r="K60" s="22">
        <v>4073089</v>
      </c>
      <c r="L60" s="21">
        <v>0.68616409063820127</v>
      </c>
      <c r="M60" s="23">
        <f t="shared" si="1"/>
        <v>1.6846282775510215</v>
      </c>
    </row>
    <row r="61" spans="1:13">
      <c r="A61" s="14">
        <v>4022</v>
      </c>
      <c r="B61" s="15"/>
      <c r="C61" s="14" t="s">
        <v>80</v>
      </c>
      <c r="D61" s="14" t="s">
        <v>93</v>
      </c>
      <c r="E61" s="30" t="s">
        <v>128</v>
      </c>
      <c r="F61" s="15" t="s">
        <v>16</v>
      </c>
      <c r="G61" s="14" t="s">
        <v>17</v>
      </c>
      <c r="H61" s="15" t="s">
        <v>18</v>
      </c>
      <c r="I61" s="15" t="s">
        <v>18</v>
      </c>
      <c r="J61" s="6">
        <v>1120000</v>
      </c>
      <c r="K61" s="22">
        <v>1120000</v>
      </c>
      <c r="L61" s="21">
        <v>0.16565220967447786</v>
      </c>
      <c r="M61" s="23">
        <f t="shared" si="1"/>
        <v>1.4790375863792666</v>
      </c>
    </row>
    <row r="62" spans="1:13" ht="30">
      <c r="A62" s="14">
        <v>3546</v>
      </c>
      <c r="B62" s="15"/>
      <c r="C62" s="14" t="s">
        <v>80</v>
      </c>
      <c r="D62" s="14" t="s">
        <v>83</v>
      </c>
      <c r="E62" s="30" t="s">
        <v>129</v>
      </c>
      <c r="F62" s="15" t="s">
        <v>25</v>
      </c>
      <c r="G62" s="14" t="s">
        <v>17</v>
      </c>
      <c r="H62" s="15" t="s">
        <v>18</v>
      </c>
      <c r="I62" s="15"/>
      <c r="J62" s="6">
        <v>6000708</v>
      </c>
      <c r="K62" s="22">
        <v>5963508</v>
      </c>
      <c r="L62" s="21">
        <v>0.81777812345024203</v>
      </c>
      <c r="M62" s="23">
        <f t="shared" si="1"/>
        <v>1.3713038088491574</v>
      </c>
    </row>
    <row r="63" spans="1:13" ht="30">
      <c r="A63" s="14">
        <v>5080</v>
      </c>
      <c r="B63" s="15"/>
      <c r="C63" s="14" t="s">
        <v>80</v>
      </c>
      <c r="D63" s="14" t="s">
        <v>107</v>
      </c>
      <c r="E63" s="30" t="s">
        <v>130</v>
      </c>
      <c r="F63" s="15" t="s">
        <v>51</v>
      </c>
      <c r="G63" s="14" t="s">
        <v>17</v>
      </c>
      <c r="H63" s="15" t="s">
        <v>18</v>
      </c>
      <c r="I63" s="15" t="s">
        <v>18</v>
      </c>
      <c r="J63" s="6">
        <v>3234936</v>
      </c>
      <c r="K63" s="22">
        <v>3234936</v>
      </c>
      <c r="L63" s="21">
        <v>0.3886830791706084</v>
      </c>
      <c r="M63" s="23">
        <f t="shared" si="1"/>
        <v>1.2015170599066207</v>
      </c>
    </row>
    <row r="64" spans="1:13" ht="30">
      <c r="A64" s="14">
        <v>3646</v>
      </c>
      <c r="B64" s="15"/>
      <c r="C64" s="14" t="s">
        <v>80</v>
      </c>
      <c r="D64" s="14" t="s">
        <v>102</v>
      </c>
      <c r="E64" s="30" t="s">
        <v>131</v>
      </c>
      <c r="F64" s="15" t="s">
        <v>48</v>
      </c>
      <c r="G64" s="14" t="s">
        <v>17</v>
      </c>
      <c r="H64" s="15" t="s">
        <v>18</v>
      </c>
      <c r="I64" s="15"/>
      <c r="J64" s="6">
        <v>8835000</v>
      </c>
      <c r="K64" s="22">
        <v>8835000</v>
      </c>
      <c r="L64" s="21">
        <v>0.98187076133129569</v>
      </c>
      <c r="M64" s="23">
        <f t="shared" si="1"/>
        <v>1.11134211808862</v>
      </c>
    </row>
    <row r="65" spans="1:13" ht="30">
      <c r="A65" s="14">
        <v>3556</v>
      </c>
      <c r="B65" s="15">
        <v>-22404</v>
      </c>
      <c r="C65" s="14" t="s">
        <v>132</v>
      </c>
      <c r="D65" s="14" t="s">
        <v>133</v>
      </c>
      <c r="E65" s="30" t="s">
        <v>134</v>
      </c>
      <c r="F65" s="15" t="s">
        <v>48</v>
      </c>
      <c r="G65" s="14" t="s">
        <v>17</v>
      </c>
      <c r="H65" s="15" t="s">
        <v>18</v>
      </c>
      <c r="I65" s="15"/>
      <c r="J65" s="6">
        <v>485000</v>
      </c>
      <c r="K65" s="22">
        <v>485000</v>
      </c>
      <c r="L65" s="21">
        <v>1.3566775760986345</v>
      </c>
      <c r="M65" s="23">
        <f t="shared" si="1"/>
        <v>27.972733527806898</v>
      </c>
    </row>
    <row r="66" spans="1:13">
      <c r="A66" s="14">
        <v>4177</v>
      </c>
      <c r="B66" s="15">
        <v>-22408</v>
      </c>
      <c r="C66" s="14" t="s">
        <v>132</v>
      </c>
      <c r="D66" s="14" t="s">
        <v>135</v>
      </c>
      <c r="E66" s="30" t="s">
        <v>136</v>
      </c>
      <c r="F66" s="15" t="s">
        <v>51</v>
      </c>
      <c r="G66" s="14" t="s">
        <v>17</v>
      </c>
      <c r="H66" s="15" t="s">
        <v>18</v>
      </c>
      <c r="I66" s="15" t="s">
        <v>18</v>
      </c>
      <c r="J66" s="6">
        <v>4768466</v>
      </c>
      <c r="K66" s="22">
        <v>4768466</v>
      </c>
      <c r="L66" s="21">
        <v>5.5883050514583426</v>
      </c>
      <c r="M66" s="23">
        <f t="shared" ref="M66:M97" si="2">(L66/K66)*10000000</f>
        <v>11.719293062922841</v>
      </c>
    </row>
    <row r="67" spans="1:13" ht="30">
      <c r="A67" s="14">
        <v>3821</v>
      </c>
      <c r="B67" s="15">
        <v>-22412</v>
      </c>
      <c r="C67" s="14" t="s">
        <v>132</v>
      </c>
      <c r="D67" s="14" t="s">
        <v>137</v>
      </c>
      <c r="E67" s="30" t="s">
        <v>138</v>
      </c>
      <c r="F67" s="15" t="s">
        <v>48</v>
      </c>
      <c r="G67" s="14" t="s">
        <v>17</v>
      </c>
      <c r="H67" s="15" t="s">
        <v>18</v>
      </c>
      <c r="I67" s="15"/>
      <c r="J67" s="6">
        <v>738925</v>
      </c>
      <c r="K67" s="22">
        <v>738925</v>
      </c>
      <c r="L67" s="21">
        <v>0.56371078848401923</v>
      </c>
      <c r="M67" s="23">
        <f t="shared" si="2"/>
        <v>7.628795730067587</v>
      </c>
    </row>
    <row r="68" spans="1:13">
      <c r="A68" s="14">
        <v>4304</v>
      </c>
      <c r="B68" s="15">
        <v>-22409</v>
      </c>
      <c r="C68" s="14" t="s">
        <v>132</v>
      </c>
      <c r="D68" s="14" t="s">
        <v>139</v>
      </c>
      <c r="E68" s="30" t="s">
        <v>140</v>
      </c>
      <c r="F68" s="15" t="s">
        <v>51</v>
      </c>
      <c r="G68" s="14" t="s">
        <v>17</v>
      </c>
      <c r="H68" s="15" t="s">
        <v>18</v>
      </c>
      <c r="I68" s="15" t="s">
        <v>18</v>
      </c>
      <c r="J68" s="6">
        <v>3300027</v>
      </c>
      <c r="K68" s="22">
        <v>3300027</v>
      </c>
      <c r="L68" s="21">
        <v>2.4870159192073906</v>
      </c>
      <c r="M68" s="23">
        <f t="shared" si="2"/>
        <v>7.5363502153388158</v>
      </c>
    </row>
    <row r="69" spans="1:13">
      <c r="A69" s="14">
        <v>3827</v>
      </c>
      <c r="B69" s="15">
        <v>-22406</v>
      </c>
      <c r="C69" s="14" t="s">
        <v>132</v>
      </c>
      <c r="D69" s="14" t="s">
        <v>141</v>
      </c>
      <c r="E69" s="30" t="s">
        <v>142</v>
      </c>
      <c r="F69" s="15" t="s">
        <v>25</v>
      </c>
      <c r="G69" s="14" t="s">
        <v>17</v>
      </c>
      <c r="H69" s="15" t="s">
        <v>18</v>
      </c>
      <c r="I69" s="15"/>
      <c r="J69" s="6">
        <v>2725677</v>
      </c>
      <c r="K69" s="22">
        <v>2725677</v>
      </c>
      <c r="L69" s="21">
        <v>1.9482180258184136</v>
      </c>
      <c r="M69" s="23">
        <f t="shared" si="2"/>
        <v>7.1476481836197525</v>
      </c>
    </row>
    <row r="70" spans="1:13">
      <c r="A70" s="14">
        <v>3498</v>
      </c>
      <c r="B70" s="15">
        <v>-22402</v>
      </c>
      <c r="C70" s="14" t="s">
        <v>132</v>
      </c>
      <c r="D70" s="14" t="s">
        <v>143</v>
      </c>
      <c r="E70" s="30" t="s">
        <v>144</v>
      </c>
      <c r="F70" s="15" t="s">
        <v>25</v>
      </c>
      <c r="G70" s="14" t="s">
        <v>17</v>
      </c>
      <c r="H70" s="15" t="s">
        <v>18</v>
      </c>
      <c r="I70" s="15"/>
      <c r="J70" s="6">
        <v>3086810</v>
      </c>
      <c r="K70" s="22">
        <v>3086810</v>
      </c>
      <c r="L70" s="21">
        <v>1.1504864801956545</v>
      </c>
      <c r="M70" s="23">
        <f t="shared" si="2"/>
        <v>3.7271049406852201</v>
      </c>
    </row>
    <row r="71" spans="1:13">
      <c r="A71" s="14">
        <v>3493</v>
      </c>
      <c r="B71" s="15"/>
      <c r="C71" s="14" t="s">
        <v>132</v>
      </c>
      <c r="D71" s="14" t="s">
        <v>133</v>
      </c>
      <c r="E71" s="30" t="s">
        <v>145</v>
      </c>
      <c r="F71" s="15" t="s">
        <v>51</v>
      </c>
      <c r="G71" s="14" t="s">
        <v>17</v>
      </c>
      <c r="H71" s="15" t="s">
        <v>18</v>
      </c>
      <c r="I71" s="15" t="s">
        <v>18</v>
      </c>
      <c r="J71" s="6">
        <v>38538037</v>
      </c>
      <c r="K71" s="22">
        <v>16701515</v>
      </c>
      <c r="L71" s="21">
        <v>4.153214282168074</v>
      </c>
      <c r="M71" s="23">
        <f t="shared" si="2"/>
        <v>2.4867290674936218</v>
      </c>
    </row>
    <row r="72" spans="1:13">
      <c r="A72" s="14">
        <v>3664</v>
      </c>
      <c r="B72" s="15"/>
      <c r="C72" s="14" t="s">
        <v>132</v>
      </c>
      <c r="D72" s="14" t="s">
        <v>146</v>
      </c>
      <c r="E72" s="30" t="s">
        <v>147</v>
      </c>
      <c r="F72" s="15" t="s">
        <v>16</v>
      </c>
      <c r="G72" s="14" t="s">
        <v>17</v>
      </c>
      <c r="H72" s="15" t="s">
        <v>18</v>
      </c>
      <c r="I72" s="15" t="s">
        <v>18</v>
      </c>
      <c r="J72" s="6">
        <v>3453896</v>
      </c>
      <c r="K72" s="22">
        <v>3453896</v>
      </c>
      <c r="L72" s="21">
        <v>0.84309700981041646</v>
      </c>
      <c r="M72" s="23">
        <f t="shared" si="2"/>
        <v>2.4410028843092451</v>
      </c>
    </row>
    <row r="73" spans="1:13">
      <c r="A73" s="14">
        <v>4129</v>
      </c>
      <c r="B73" s="15">
        <v>-22374</v>
      </c>
      <c r="C73" s="14" t="s">
        <v>148</v>
      </c>
      <c r="D73" s="14" t="s">
        <v>149</v>
      </c>
      <c r="E73" s="30" t="s">
        <v>150</v>
      </c>
      <c r="F73" s="15" t="s">
        <v>51</v>
      </c>
      <c r="G73" s="14" t="s">
        <v>57</v>
      </c>
      <c r="H73" s="14"/>
      <c r="I73" s="15" t="s">
        <v>18</v>
      </c>
      <c r="J73" s="6">
        <v>2230000</v>
      </c>
      <c r="K73" s="22">
        <v>2110000</v>
      </c>
      <c r="L73" s="21">
        <v>10.353966467157813</v>
      </c>
      <c r="M73" s="23">
        <f t="shared" si="2"/>
        <v>49.070931123970674</v>
      </c>
    </row>
    <row r="74" spans="1:13">
      <c r="A74" s="14">
        <v>4098</v>
      </c>
      <c r="B74" s="15">
        <v>110038</v>
      </c>
      <c r="C74" s="14" t="s">
        <v>148</v>
      </c>
      <c r="D74" s="14" t="s">
        <v>151</v>
      </c>
      <c r="E74" s="30" t="s">
        <v>152</v>
      </c>
      <c r="F74" s="15" t="s">
        <v>51</v>
      </c>
      <c r="G74" s="14" t="s">
        <v>42</v>
      </c>
      <c r="H74" s="15" t="s">
        <v>18</v>
      </c>
      <c r="I74" s="15" t="s">
        <v>18</v>
      </c>
      <c r="J74" s="6">
        <v>9009337</v>
      </c>
      <c r="K74" s="22">
        <v>2827010</v>
      </c>
      <c r="L74" s="21">
        <v>6.291409000258307</v>
      </c>
      <c r="M74" s="23">
        <f t="shared" si="2"/>
        <v>22.254640062321347</v>
      </c>
    </row>
    <row r="75" spans="1:13" ht="30">
      <c r="A75" s="14">
        <v>3568</v>
      </c>
      <c r="B75" s="15">
        <v>-22389</v>
      </c>
      <c r="C75" s="14" t="s">
        <v>148</v>
      </c>
      <c r="D75" s="14" t="s">
        <v>153</v>
      </c>
      <c r="E75" s="30" t="s">
        <v>154</v>
      </c>
      <c r="F75" s="15" t="s">
        <v>51</v>
      </c>
      <c r="G75" s="14" t="s">
        <v>17</v>
      </c>
      <c r="H75" s="15" t="s">
        <v>18</v>
      </c>
      <c r="I75" s="15" t="s">
        <v>18</v>
      </c>
      <c r="J75" s="6">
        <v>6545460</v>
      </c>
      <c r="K75" s="22">
        <v>5745460</v>
      </c>
      <c r="L75" s="21">
        <v>9.7170759393035677</v>
      </c>
      <c r="M75" s="23">
        <f t="shared" si="2"/>
        <v>16.912616116557366</v>
      </c>
    </row>
    <row r="76" spans="1:13" ht="30">
      <c r="A76" s="14">
        <v>3510</v>
      </c>
      <c r="B76" s="15">
        <v>-22388</v>
      </c>
      <c r="C76" s="14" t="s">
        <v>148</v>
      </c>
      <c r="D76" s="14" t="s">
        <v>153</v>
      </c>
      <c r="E76" s="30" t="s">
        <v>155</v>
      </c>
      <c r="F76" s="15" t="s">
        <v>51</v>
      </c>
      <c r="G76" s="14" t="s">
        <v>42</v>
      </c>
      <c r="H76" s="15" t="s">
        <v>18</v>
      </c>
      <c r="I76" s="15" t="s">
        <v>18</v>
      </c>
      <c r="J76" s="6">
        <v>6334630</v>
      </c>
      <c r="K76" s="22">
        <v>6334630</v>
      </c>
      <c r="L76" s="21">
        <v>6.4733346039447373</v>
      </c>
      <c r="M76" s="23">
        <f t="shared" si="2"/>
        <v>10.218962439707981</v>
      </c>
    </row>
    <row r="77" spans="1:13">
      <c r="A77" s="14">
        <v>3779</v>
      </c>
      <c r="B77" s="15">
        <v>-22379</v>
      </c>
      <c r="C77" s="14" t="s">
        <v>148</v>
      </c>
      <c r="D77" s="14" t="s">
        <v>156</v>
      </c>
      <c r="E77" s="30" t="s">
        <v>157</v>
      </c>
      <c r="F77" s="15" t="s">
        <v>51</v>
      </c>
      <c r="G77" s="14" t="s">
        <v>42</v>
      </c>
      <c r="H77" s="15" t="s">
        <v>18</v>
      </c>
      <c r="I77" s="15" t="s">
        <v>18</v>
      </c>
      <c r="J77" s="6">
        <v>5965444</v>
      </c>
      <c r="K77" s="22">
        <v>5965444</v>
      </c>
      <c r="L77" s="21">
        <v>4.0160230122564853</v>
      </c>
      <c r="M77" s="23">
        <f t="shared" si="2"/>
        <v>6.7321443504565384</v>
      </c>
    </row>
    <row r="78" spans="1:13">
      <c r="A78" s="14">
        <v>3537</v>
      </c>
      <c r="B78" s="15">
        <v>114827</v>
      </c>
      <c r="C78" s="14" t="s">
        <v>148</v>
      </c>
      <c r="D78" s="14" t="s">
        <v>158</v>
      </c>
      <c r="E78" s="30" t="s">
        <v>159</v>
      </c>
      <c r="F78" s="15" t="s">
        <v>48</v>
      </c>
      <c r="G78" s="14" t="s">
        <v>17</v>
      </c>
      <c r="H78" s="15" t="s">
        <v>18</v>
      </c>
      <c r="I78" s="15"/>
      <c r="J78" s="6">
        <v>5000000</v>
      </c>
      <c r="K78" s="22">
        <v>1292500</v>
      </c>
      <c r="L78" s="21">
        <v>0.79735660071829506</v>
      </c>
      <c r="M78" s="23">
        <f t="shared" si="2"/>
        <v>6.1691032937585693</v>
      </c>
    </row>
    <row r="79" spans="1:13" ht="30">
      <c r="A79" s="14">
        <v>3778</v>
      </c>
      <c r="B79" s="15">
        <v>-22360</v>
      </c>
      <c r="C79" s="14" t="s">
        <v>148</v>
      </c>
      <c r="D79" s="14" t="s">
        <v>156</v>
      </c>
      <c r="E79" s="30" t="s">
        <v>160</v>
      </c>
      <c r="F79" s="15" t="s">
        <v>16</v>
      </c>
      <c r="G79" s="14" t="s">
        <v>17</v>
      </c>
      <c r="H79" s="15" t="s">
        <v>18</v>
      </c>
      <c r="I79" s="15" t="s">
        <v>18</v>
      </c>
      <c r="J79" s="6">
        <v>8839327</v>
      </c>
      <c r="K79" s="22">
        <v>8839327</v>
      </c>
      <c r="L79" s="21">
        <v>4.9310858199016545</v>
      </c>
      <c r="M79" s="23">
        <f t="shared" si="2"/>
        <v>5.5785760837919618</v>
      </c>
    </row>
    <row r="80" spans="1:13">
      <c r="A80" s="14">
        <v>3930</v>
      </c>
      <c r="B80" s="15">
        <v>-22443</v>
      </c>
      <c r="C80" s="14" t="s">
        <v>148</v>
      </c>
      <c r="D80" s="14" t="s">
        <v>161</v>
      </c>
      <c r="E80" s="30" t="s">
        <v>162</v>
      </c>
      <c r="F80" s="15" t="s">
        <v>51</v>
      </c>
      <c r="G80" s="14" t="s">
        <v>163</v>
      </c>
      <c r="H80" s="14"/>
      <c r="I80" s="15" t="s">
        <v>18</v>
      </c>
      <c r="J80" s="6">
        <v>90765000</v>
      </c>
      <c r="K80" s="22">
        <v>52900000</v>
      </c>
      <c r="L80" s="21">
        <v>29.031864083501087</v>
      </c>
      <c r="M80" s="23">
        <f t="shared" si="2"/>
        <v>5.4880650441400922</v>
      </c>
    </row>
    <row r="81" spans="1:13">
      <c r="A81" s="14">
        <v>3452</v>
      </c>
      <c r="B81" s="15" t="s">
        <v>164</v>
      </c>
      <c r="C81" s="14" t="s">
        <v>148</v>
      </c>
      <c r="D81" s="14" t="s">
        <v>153</v>
      </c>
      <c r="E81" s="30" t="s">
        <v>165</v>
      </c>
      <c r="F81" s="15" t="s">
        <v>16</v>
      </c>
      <c r="G81" s="14" t="s">
        <v>57</v>
      </c>
      <c r="H81" s="15" t="s">
        <v>18</v>
      </c>
      <c r="I81" s="15" t="s">
        <v>18</v>
      </c>
      <c r="J81" s="6">
        <v>61800000</v>
      </c>
      <c r="K81" s="22">
        <v>57200000</v>
      </c>
      <c r="L81" s="21">
        <v>29.195911239517507</v>
      </c>
      <c r="M81" s="23">
        <f t="shared" si="2"/>
        <v>5.1041802866289343</v>
      </c>
    </row>
    <row r="82" spans="1:13">
      <c r="A82" s="14">
        <v>4134</v>
      </c>
      <c r="B82" s="15"/>
      <c r="C82" s="14" t="s">
        <v>148</v>
      </c>
      <c r="D82" s="14" t="s">
        <v>149</v>
      </c>
      <c r="E82" s="30" t="s">
        <v>166</v>
      </c>
      <c r="F82" s="15" t="s">
        <v>51</v>
      </c>
      <c r="G82" s="14" t="s">
        <v>57</v>
      </c>
      <c r="H82" s="14"/>
      <c r="I82" s="15" t="s">
        <v>18</v>
      </c>
      <c r="J82" s="6">
        <v>35063000</v>
      </c>
      <c r="K82" s="22">
        <v>23129839</v>
      </c>
      <c r="L82" s="21">
        <v>10.675305050611552</v>
      </c>
      <c r="M82" s="23">
        <f t="shared" si="2"/>
        <v>4.6153823425280009</v>
      </c>
    </row>
    <row r="83" spans="1:13">
      <c r="A83" s="14">
        <v>3487</v>
      </c>
      <c r="B83" s="15"/>
      <c r="C83" s="14" t="s">
        <v>148</v>
      </c>
      <c r="D83" s="14" t="s">
        <v>167</v>
      </c>
      <c r="E83" s="30" t="s">
        <v>168</v>
      </c>
      <c r="F83" s="15" t="s">
        <v>51</v>
      </c>
      <c r="G83" s="14" t="s">
        <v>17</v>
      </c>
      <c r="H83" s="15" t="s">
        <v>18</v>
      </c>
      <c r="I83" s="15" t="s">
        <v>18</v>
      </c>
      <c r="J83" s="6">
        <v>16000000</v>
      </c>
      <c r="K83" s="22">
        <v>16000000</v>
      </c>
      <c r="L83" s="21">
        <v>4.9619111966873346</v>
      </c>
      <c r="M83" s="23">
        <f t="shared" si="2"/>
        <v>3.1011944979295842</v>
      </c>
    </row>
    <row r="84" spans="1:13">
      <c r="A84" s="14">
        <v>3799</v>
      </c>
      <c r="B84" s="15" t="s">
        <v>169</v>
      </c>
      <c r="C84" s="14" t="s">
        <v>148</v>
      </c>
      <c r="D84" s="14" t="s">
        <v>170</v>
      </c>
      <c r="E84" s="30" t="s">
        <v>171</v>
      </c>
      <c r="F84" s="15" t="s">
        <v>16</v>
      </c>
      <c r="G84" s="14" t="s">
        <v>57</v>
      </c>
      <c r="H84" s="15" t="s">
        <v>18</v>
      </c>
      <c r="I84" s="15" t="s">
        <v>18</v>
      </c>
      <c r="J84" s="6">
        <v>544800000</v>
      </c>
      <c r="K84" s="22">
        <v>50000000</v>
      </c>
      <c r="L84" s="21">
        <v>14.956775098461389</v>
      </c>
      <c r="M84" s="23">
        <f t="shared" si="2"/>
        <v>2.9913550196922776</v>
      </c>
    </row>
    <row r="85" spans="1:13" ht="30">
      <c r="A85" s="14">
        <v>4075</v>
      </c>
      <c r="B85" s="15"/>
      <c r="C85" s="14" t="s">
        <v>148</v>
      </c>
      <c r="D85" s="14" t="s">
        <v>172</v>
      </c>
      <c r="E85" s="30" t="s">
        <v>173</v>
      </c>
      <c r="F85" s="15" t="s">
        <v>25</v>
      </c>
      <c r="G85" s="14" t="s">
        <v>17</v>
      </c>
      <c r="H85" s="15" t="s">
        <v>18</v>
      </c>
      <c r="I85" s="15"/>
      <c r="J85" s="6">
        <v>11850000</v>
      </c>
      <c r="K85" s="22">
        <v>11850000</v>
      </c>
      <c r="L85" s="21">
        <v>1.6902494408738109</v>
      </c>
      <c r="M85" s="23">
        <f t="shared" si="2"/>
        <v>1.426370836180431</v>
      </c>
    </row>
    <row r="86" spans="1:13">
      <c r="A86" s="14">
        <v>3925</v>
      </c>
      <c r="B86" s="15">
        <v>-22345</v>
      </c>
      <c r="C86" s="14" t="s">
        <v>174</v>
      </c>
      <c r="D86" s="14" t="s">
        <v>175</v>
      </c>
      <c r="E86" s="30" t="s">
        <v>176</v>
      </c>
      <c r="F86" s="15" t="s">
        <v>51</v>
      </c>
      <c r="G86" s="14" t="s">
        <v>42</v>
      </c>
      <c r="H86" s="15" t="s">
        <v>18</v>
      </c>
      <c r="I86" s="15" t="s">
        <v>18</v>
      </c>
      <c r="J86" s="6">
        <v>44000</v>
      </c>
      <c r="K86" s="22">
        <v>44000</v>
      </c>
      <c r="L86" s="21">
        <v>0.13921616586254398</v>
      </c>
      <c r="M86" s="23">
        <f t="shared" si="2"/>
        <v>31.640037696032721</v>
      </c>
    </row>
    <row r="87" spans="1:13" ht="30">
      <c r="A87" s="14">
        <v>4584</v>
      </c>
      <c r="B87" s="15">
        <v>-22347</v>
      </c>
      <c r="C87" s="14" t="s">
        <v>174</v>
      </c>
      <c r="D87" s="14" t="s">
        <v>177</v>
      </c>
      <c r="E87" s="30" t="s">
        <v>178</v>
      </c>
      <c r="F87" s="15" t="s">
        <v>25</v>
      </c>
      <c r="G87" s="14" t="s">
        <v>17</v>
      </c>
      <c r="H87" s="15" t="s">
        <v>18</v>
      </c>
      <c r="I87" s="15"/>
      <c r="J87" s="6">
        <v>7267500</v>
      </c>
      <c r="K87" s="22">
        <v>7267500</v>
      </c>
      <c r="L87" s="21">
        <v>19.564005780520052</v>
      </c>
      <c r="M87" s="23">
        <f t="shared" si="2"/>
        <v>26.919856595142832</v>
      </c>
    </row>
    <row r="88" spans="1:13">
      <c r="A88" s="14">
        <v>4044</v>
      </c>
      <c r="B88" s="15">
        <v>109194</v>
      </c>
      <c r="C88" s="14" t="s">
        <v>174</v>
      </c>
      <c r="D88" s="14" t="s">
        <v>179</v>
      </c>
      <c r="E88" s="30" t="s">
        <v>180</v>
      </c>
      <c r="F88" s="15" t="s">
        <v>51</v>
      </c>
      <c r="G88" s="14" t="s">
        <v>42</v>
      </c>
      <c r="H88" s="15" t="s">
        <v>18</v>
      </c>
      <c r="I88" s="15" t="s">
        <v>18</v>
      </c>
      <c r="J88" s="6">
        <v>4460000</v>
      </c>
      <c r="K88" s="22">
        <v>1335000</v>
      </c>
      <c r="L88" s="21">
        <v>3.2758697828014012</v>
      </c>
      <c r="M88" s="23">
        <f t="shared" si="2"/>
        <v>24.538350432969299</v>
      </c>
    </row>
    <row r="89" spans="1:13" ht="30">
      <c r="A89" s="14">
        <v>3713</v>
      </c>
      <c r="B89" s="15">
        <v>-22363</v>
      </c>
      <c r="C89" s="14" t="s">
        <v>174</v>
      </c>
      <c r="D89" s="14" t="s">
        <v>181</v>
      </c>
      <c r="E89" s="30" t="s">
        <v>182</v>
      </c>
      <c r="F89" s="15" t="s">
        <v>51</v>
      </c>
      <c r="G89" s="14" t="s">
        <v>42</v>
      </c>
      <c r="H89" s="14"/>
      <c r="I89" s="15" t="s">
        <v>18</v>
      </c>
      <c r="J89" s="6">
        <v>1612000</v>
      </c>
      <c r="K89" s="22">
        <v>1612000</v>
      </c>
      <c r="L89" s="21">
        <v>3.6587845700205386</v>
      </c>
      <c r="M89" s="23">
        <f t="shared" si="2"/>
        <v>22.697174751988452</v>
      </c>
    </row>
    <row r="90" spans="1:13">
      <c r="A90" s="14">
        <v>3430</v>
      </c>
      <c r="B90" s="15">
        <v>-22364</v>
      </c>
      <c r="C90" s="14" t="s">
        <v>174</v>
      </c>
      <c r="D90" s="14" t="s">
        <v>183</v>
      </c>
      <c r="E90" s="30" t="s">
        <v>184</v>
      </c>
      <c r="F90" s="15" t="s">
        <v>51</v>
      </c>
      <c r="G90" s="14" t="s">
        <v>42</v>
      </c>
      <c r="H90" s="15" t="s">
        <v>18</v>
      </c>
      <c r="I90" s="15" t="s">
        <v>18</v>
      </c>
      <c r="J90" s="6">
        <v>6608000</v>
      </c>
      <c r="K90" s="22">
        <v>6608000</v>
      </c>
      <c r="L90" s="21">
        <v>7.8722292457457614</v>
      </c>
      <c r="M90" s="23">
        <f t="shared" si="2"/>
        <v>11.913179851310172</v>
      </c>
    </row>
    <row r="91" spans="1:13">
      <c r="A91" s="14">
        <v>4977</v>
      </c>
      <c r="B91" s="15">
        <v>-22349</v>
      </c>
      <c r="C91" s="14" t="s">
        <v>174</v>
      </c>
      <c r="D91" s="14" t="s">
        <v>185</v>
      </c>
      <c r="E91" s="30" t="s">
        <v>186</v>
      </c>
      <c r="F91" s="15" t="s">
        <v>51</v>
      </c>
      <c r="G91" s="14" t="s">
        <v>17</v>
      </c>
      <c r="H91" s="15" t="s">
        <v>18</v>
      </c>
      <c r="I91" s="15" t="s">
        <v>18</v>
      </c>
      <c r="J91" s="6">
        <v>10440000</v>
      </c>
      <c r="K91" s="22">
        <v>10440000</v>
      </c>
      <c r="L91" s="21">
        <v>11.35141892084172</v>
      </c>
      <c r="M91" s="23">
        <f t="shared" si="2"/>
        <v>10.873006629158736</v>
      </c>
    </row>
    <row r="92" spans="1:13" ht="30">
      <c r="A92" s="14">
        <v>3432</v>
      </c>
      <c r="B92" s="15">
        <v>-22366</v>
      </c>
      <c r="C92" s="14" t="s">
        <v>174</v>
      </c>
      <c r="D92" s="14" t="s">
        <v>183</v>
      </c>
      <c r="E92" s="30" t="s">
        <v>187</v>
      </c>
      <c r="F92" s="15" t="s">
        <v>51</v>
      </c>
      <c r="G92" s="14" t="s">
        <v>42</v>
      </c>
      <c r="H92" s="15" t="s">
        <v>18</v>
      </c>
      <c r="I92" s="15" t="s">
        <v>18</v>
      </c>
      <c r="J92" s="6">
        <v>2992481</v>
      </c>
      <c r="K92" s="22">
        <v>2992481</v>
      </c>
      <c r="L92" s="21">
        <v>3.113468116477772</v>
      </c>
      <c r="M92" s="23">
        <f t="shared" si="2"/>
        <v>10.40430370811969</v>
      </c>
    </row>
    <row r="93" spans="1:13" ht="30">
      <c r="A93" s="14">
        <v>4880</v>
      </c>
      <c r="B93" s="15">
        <v>-22350</v>
      </c>
      <c r="C93" s="14" t="s">
        <v>174</v>
      </c>
      <c r="D93" s="14" t="s">
        <v>177</v>
      </c>
      <c r="E93" s="30" t="s">
        <v>188</v>
      </c>
      <c r="F93" s="15" t="s">
        <v>25</v>
      </c>
      <c r="G93" s="14" t="s">
        <v>17</v>
      </c>
      <c r="H93" s="15" t="s">
        <v>18</v>
      </c>
      <c r="I93" s="15"/>
      <c r="J93" s="6">
        <v>3364437</v>
      </c>
      <c r="K93" s="22">
        <v>3364437</v>
      </c>
      <c r="L93" s="21">
        <v>3.391779059767317</v>
      </c>
      <c r="M93" s="23">
        <f t="shared" si="2"/>
        <v>10.081267860766355</v>
      </c>
    </row>
    <row r="94" spans="1:13">
      <c r="A94" s="14">
        <v>3868</v>
      </c>
      <c r="B94" s="15">
        <v>-22351</v>
      </c>
      <c r="C94" s="14" t="s">
        <v>174</v>
      </c>
      <c r="D94" s="14" t="s">
        <v>189</v>
      </c>
      <c r="E94" s="30" t="s">
        <v>190</v>
      </c>
      <c r="F94" s="15" t="s">
        <v>25</v>
      </c>
      <c r="G94" s="14" t="s">
        <v>17</v>
      </c>
      <c r="H94" s="15" t="s">
        <v>18</v>
      </c>
      <c r="I94" s="15"/>
      <c r="J94" s="6">
        <v>4110000</v>
      </c>
      <c r="K94" s="22">
        <v>4110000</v>
      </c>
      <c r="L94" s="21">
        <v>4.0725904479181141</v>
      </c>
      <c r="M94" s="23">
        <f t="shared" si="2"/>
        <v>9.9089791920148755</v>
      </c>
    </row>
    <row r="95" spans="1:13">
      <c r="A95" s="14">
        <v>3428</v>
      </c>
      <c r="B95" s="15">
        <v>-22367</v>
      </c>
      <c r="C95" s="14" t="s">
        <v>174</v>
      </c>
      <c r="D95" s="14" t="s">
        <v>183</v>
      </c>
      <c r="E95" s="30" t="s">
        <v>191</v>
      </c>
      <c r="F95" s="15" t="s">
        <v>51</v>
      </c>
      <c r="G95" s="14" t="s">
        <v>42</v>
      </c>
      <c r="H95" s="15" t="s">
        <v>18</v>
      </c>
      <c r="I95" s="15" t="s">
        <v>18</v>
      </c>
      <c r="J95" s="6">
        <v>4618000</v>
      </c>
      <c r="K95" s="22">
        <v>4618000</v>
      </c>
      <c r="L95" s="21">
        <v>4.2435803872451494</v>
      </c>
      <c r="M95" s="23">
        <f t="shared" si="2"/>
        <v>9.1892169494264824</v>
      </c>
    </row>
    <row r="96" spans="1:13" ht="30">
      <c r="A96" s="14">
        <v>3726</v>
      </c>
      <c r="B96" s="15">
        <v>-22368</v>
      </c>
      <c r="C96" s="14" t="s">
        <v>174</v>
      </c>
      <c r="D96" s="14" t="s">
        <v>181</v>
      </c>
      <c r="E96" s="30" t="s">
        <v>192</v>
      </c>
      <c r="F96" s="15" t="s">
        <v>51</v>
      </c>
      <c r="G96" s="14" t="s">
        <v>42</v>
      </c>
      <c r="H96" s="14"/>
      <c r="I96" s="15" t="s">
        <v>18</v>
      </c>
      <c r="J96" s="6">
        <v>2057000</v>
      </c>
      <c r="K96" s="22">
        <v>2057000</v>
      </c>
      <c r="L96" s="21">
        <v>1.6274302984178413</v>
      </c>
      <c r="M96" s="23">
        <f t="shared" si="2"/>
        <v>7.9116689276511485</v>
      </c>
    </row>
    <row r="97" spans="1:13" ht="30">
      <c r="A97" s="14">
        <v>3549</v>
      </c>
      <c r="B97" s="15">
        <v>-22370</v>
      </c>
      <c r="C97" s="14" t="s">
        <v>174</v>
      </c>
      <c r="D97" s="14" t="s">
        <v>179</v>
      </c>
      <c r="E97" s="30" t="s">
        <v>193</v>
      </c>
      <c r="F97" s="15" t="s">
        <v>51</v>
      </c>
      <c r="G97" s="14" t="s">
        <v>42</v>
      </c>
      <c r="H97" s="15" t="s">
        <v>18</v>
      </c>
      <c r="I97" s="15" t="s">
        <v>18</v>
      </c>
      <c r="J97" s="6">
        <v>3054000</v>
      </c>
      <c r="K97" s="22">
        <v>2689000</v>
      </c>
      <c r="L97" s="21">
        <v>2.0930109510046644</v>
      </c>
      <c r="M97" s="23">
        <f t="shared" si="2"/>
        <v>7.7836033878938808</v>
      </c>
    </row>
    <row r="98" spans="1:13" ht="30">
      <c r="A98" s="14">
        <v>4972</v>
      </c>
      <c r="B98" s="15">
        <v>-22371</v>
      </c>
      <c r="C98" s="14" t="s">
        <v>174</v>
      </c>
      <c r="D98" s="14" t="s">
        <v>185</v>
      </c>
      <c r="E98" s="30" t="s">
        <v>194</v>
      </c>
      <c r="F98" s="15" t="s">
        <v>48</v>
      </c>
      <c r="G98" s="14" t="s">
        <v>17</v>
      </c>
      <c r="H98" s="15" t="s">
        <v>18</v>
      </c>
      <c r="I98" s="15"/>
      <c r="J98" s="6">
        <v>13239000</v>
      </c>
      <c r="K98" s="22">
        <v>13239000</v>
      </c>
      <c r="L98" s="21">
        <v>10.025776702574912</v>
      </c>
      <c r="M98" s="23">
        <f t="shared" ref="M98:M129" si="3">(L98/K98)*10000000</f>
        <v>7.5729108713459565</v>
      </c>
    </row>
    <row r="99" spans="1:13">
      <c r="A99" s="14">
        <v>3710</v>
      </c>
      <c r="B99" s="15">
        <v>-22352</v>
      </c>
      <c r="C99" s="14" t="s">
        <v>174</v>
      </c>
      <c r="D99" s="14" t="s">
        <v>195</v>
      </c>
      <c r="E99" s="30" t="s">
        <v>196</v>
      </c>
      <c r="F99" s="15" t="s">
        <v>25</v>
      </c>
      <c r="G99" s="14" t="s">
        <v>17</v>
      </c>
      <c r="H99" s="15" t="s">
        <v>18</v>
      </c>
      <c r="I99" s="15"/>
      <c r="J99" s="6">
        <v>3700000</v>
      </c>
      <c r="K99" s="22">
        <v>3700000</v>
      </c>
      <c r="L99" s="21">
        <v>2.7048012214803774</v>
      </c>
      <c r="M99" s="23">
        <f t="shared" si="3"/>
        <v>7.3102735715685876</v>
      </c>
    </row>
    <row r="100" spans="1:13">
      <c r="A100" s="14">
        <v>4001</v>
      </c>
      <c r="B100" s="15"/>
      <c r="C100" s="14" t="s">
        <v>174</v>
      </c>
      <c r="D100" s="14" t="s">
        <v>197</v>
      </c>
      <c r="E100" s="30" t="s">
        <v>198</v>
      </c>
      <c r="F100" s="15" t="s">
        <v>48</v>
      </c>
      <c r="G100" s="14" t="s">
        <v>17</v>
      </c>
      <c r="H100" s="15" t="s">
        <v>18</v>
      </c>
      <c r="I100" s="15"/>
      <c r="J100" s="6">
        <v>2471870</v>
      </c>
      <c r="K100" s="22">
        <v>2471870</v>
      </c>
      <c r="L100" s="21">
        <v>1.7472438559631303</v>
      </c>
      <c r="M100" s="23">
        <f t="shared" si="3"/>
        <v>7.0685103017680149</v>
      </c>
    </row>
    <row r="101" spans="1:13" ht="30">
      <c r="A101" s="14">
        <v>3951</v>
      </c>
      <c r="B101" s="15"/>
      <c r="C101" s="14" t="s">
        <v>174</v>
      </c>
      <c r="D101" s="14" t="s">
        <v>179</v>
      </c>
      <c r="E101" s="30" t="s">
        <v>199</v>
      </c>
      <c r="F101" s="15" t="s">
        <v>16</v>
      </c>
      <c r="G101" s="14" t="s">
        <v>42</v>
      </c>
      <c r="H101" s="15" t="s">
        <v>18</v>
      </c>
      <c r="I101" s="15" t="s">
        <v>18</v>
      </c>
      <c r="J101" s="6">
        <v>10857000</v>
      </c>
      <c r="K101" s="22">
        <v>10857000</v>
      </c>
      <c r="L101" s="21">
        <v>4.756554394294799</v>
      </c>
      <c r="M101" s="23">
        <f t="shared" si="3"/>
        <v>4.3810945880950527</v>
      </c>
    </row>
    <row r="102" spans="1:13" ht="30">
      <c r="A102" s="14">
        <v>3928</v>
      </c>
      <c r="B102" s="15"/>
      <c r="C102" s="14" t="s">
        <v>174</v>
      </c>
      <c r="D102" s="14" t="s">
        <v>185</v>
      </c>
      <c r="E102" s="30" t="s">
        <v>200</v>
      </c>
      <c r="F102" s="15" t="s">
        <v>51</v>
      </c>
      <c r="G102" s="14" t="s">
        <v>42</v>
      </c>
      <c r="H102" s="15" t="s">
        <v>18</v>
      </c>
      <c r="I102" s="15" t="s">
        <v>18</v>
      </c>
      <c r="J102" s="6">
        <v>3331242</v>
      </c>
      <c r="K102" s="22">
        <v>3331242</v>
      </c>
      <c r="L102" s="21">
        <v>1.4482357179564689</v>
      </c>
      <c r="M102" s="23">
        <f t="shared" si="3"/>
        <v>4.3474347344217827</v>
      </c>
    </row>
    <row r="103" spans="1:13" ht="30">
      <c r="A103" s="14">
        <v>3725</v>
      </c>
      <c r="B103" s="15"/>
      <c r="C103" s="14" t="s">
        <v>174</v>
      </c>
      <c r="D103" s="14" t="s">
        <v>181</v>
      </c>
      <c r="E103" s="30" t="s">
        <v>201</v>
      </c>
      <c r="F103" s="15" t="s">
        <v>51</v>
      </c>
      <c r="G103" s="14" t="s">
        <v>42</v>
      </c>
      <c r="H103" s="14"/>
      <c r="I103" s="15" t="s">
        <v>18</v>
      </c>
      <c r="J103" s="6">
        <v>4900000</v>
      </c>
      <c r="K103" s="22">
        <v>4900000</v>
      </c>
      <c r="L103" s="21">
        <v>1.9683740268314251</v>
      </c>
      <c r="M103" s="23">
        <f t="shared" si="3"/>
        <v>4.0170898506763777</v>
      </c>
    </row>
    <row r="104" spans="1:13" ht="30">
      <c r="A104" s="14">
        <v>3924</v>
      </c>
      <c r="B104" s="15"/>
      <c r="C104" s="14" t="s">
        <v>174</v>
      </c>
      <c r="D104" s="14" t="s">
        <v>175</v>
      </c>
      <c r="E104" s="30" t="s">
        <v>202</v>
      </c>
      <c r="F104" s="15" t="s">
        <v>51</v>
      </c>
      <c r="G104" s="14" t="s">
        <v>17</v>
      </c>
      <c r="H104" s="15" t="s">
        <v>18</v>
      </c>
      <c r="I104" s="15" t="s">
        <v>18</v>
      </c>
      <c r="J104" s="6">
        <v>3469550</v>
      </c>
      <c r="K104" s="22">
        <v>3469550</v>
      </c>
      <c r="L104" s="21">
        <v>0.35891336338354413</v>
      </c>
      <c r="M104" s="23">
        <f t="shared" si="3"/>
        <v>1.0344666120492403</v>
      </c>
    </row>
    <row r="105" spans="1:13">
      <c r="A105" s="14">
        <v>3764</v>
      </c>
      <c r="B105" s="15">
        <v>-22339</v>
      </c>
      <c r="C105" s="14" t="s">
        <v>203</v>
      </c>
      <c r="D105" s="14" t="s">
        <v>204</v>
      </c>
      <c r="E105" s="30" t="s">
        <v>205</v>
      </c>
      <c r="F105" s="15" t="s">
        <v>16</v>
      </c>
      <c r="G105" s="14" t="s">
        <v>17</v>
      </c>
      <c r="H105" s="15" t="s">
        <v>18</v>
      </c>
      <c r="I105" s="15" t="s">
        <v>18</v>
      </c>
      <c r="J105" s="6">
        <v>2818704</v>
      </c>
      <c r="K105" s="22">
        <v>2818704</v>
      </c>
      <c r="L105" s="21">
        <v>3.4603093490054051</v>
      </c>
      <c r="M105" s="23">
        <f t="shared" si="3"/>
        <v>12.276242375947971</v>
      </c>
    </row>
    <row r="106" spans="1:13" ht="30">
      <c r="A106" s="14">
        <v>3597</v>
      </c>
      <c r="B106" s="15">
        <v>-22341</v>
      </c>
      <c r="C106" s="14" t="s">
        <v>203</v>
      </c>
      <c r="D106" s="14" t="s">
        <v>206</v>
      </c>
      <c r="E106" s="30" t="s">
        <v>207</v>
      </c>
      <c r="F106" s="15" t="s">
        <v>16</v>
      </c>
      <c r="G106" s="14" t="s">
        <v>17</v>
      </c>
      <c r="H106" s="15" t="s">
        <v>18</v>
      </c>
      <c r="I106" s="15" t="s">
        <v>18</v>
      </c>
      <c r="J106" s="6">
        <v>5928000</v>
      </c>
      <c r="K106" s="22">
        <v>5928000</v>
      </c>
      <c r="L106" s="21">
        <v>5.4221397012953902</v>
      </c>
      <c r="M106" s="23">
        <f t="shared" si="3"/>
        <v>9.1466594151406717</v>
      </c>
    </row>
    <row r="107" spans="1:13" ht="30">
      <c r="A107" s="14">
        <v>4126</v>
      </c>
      <c r="B107" s="15">
        <v>-22342</v>
      </c>
      <c r="C107" s="14" t="s">
        <v>203</v>
      </c>
      <c r="D107" s="14" t="s">
        <v>206</v>
      </c>
      <c r="E107" s="30" t="s">
        <v>208</v>
      </c>
      <c r="F107" s="15" t="s">
        <v>16</v>
      </c>
      <c r="G107" s="14" t="s">
        <v>17</v>
      </c>
      <c r="H107" s="15" t="s">
        <v>18</v>
      </c>
      <c r="I107" s="15" t="s">
        <v>18</v>
      </c>
      <c r="J107" s="6">
        <v>6958000</v>
      </c>
      <c r="K107" s="22">
        <v>6958000</v>
      </c>
      <c r="L107" s="21">
        <v>4.4656859166236229</v>
      </c>
      <c r="M107" s="23">
        <f t="shared" si="3"/>
        <v>6.4180596674671211</v>
      </c>
    </row>
    <row r="108" spans="1:13">
      <c r="A108" s="14">
        <v>4141</v>
      </c>
      <c r="B108" s="15">
        <v>111317</v>
      </c>
      <c r="C108" s="14" t="s">
        <v>203</v>
      </c>
      <c r="D108" s="14" t="s">
        <v>209</v>
      </c>
      <c r="E108" s="30" t="s">
        <v>210</v>
      </c>
      <c r="F108" s="15" t="s">
        <v>48</v>
      </c>
      <c r="G108" s="14" t="s">
        <v>42</v>
      </c>
      <c r="H108" s="15" t="s">
        <v>18</v>
      </c>
      <c r="I108" s="15"/>
      <c r="J108" s="6">
        <v>1934000</v>
      </c>
      <c r="K108" s="22">
        <v>1662220</v>
      </c>
      <c r="L108" s="21">
        <v>0.82264465335388237</v>
      </c>
      <c r="M108" s="23">
        <f t="shared" si="3"/>
        <v>4.9490720443375871</v>
      </c>
    </row>
    <row r="109" spans="1:13" ht="30">
      <c r="A109" s="14">
        <v>3553</v>
      </c>
      <c r="B109" s="15">
        <v>-22407</v>
      </c>
      <c r="C109" s="14" t="s">
        <v>203</v>
      </c>
      <c r="D109" s="14" t="s">
        <v>206</v>
      </c>
      <c r="E109" s="30" t="s">
        <v>211</v>
      </c>
      <c r="F109" s="15" t="s">
        <v>48</v>
      </c>
      <c r="G109" s="14" t="s">
        <v>17</v>
      </c>
      <c r="H109" s="15" t="s">
        <v>18</v>
      </c>
      <c r="I109" s="15"/>
      <c r="J109" s="6">
        <v>9759000</v>
      </c>
      <c r="K109" s="22">
        <v>9759000</v>
      </c>
      <c r="L109" s="21">
        <v>4.7752654528712108</v>
      </c>
      <c r="M109" s="23">
        <f t="shared" si="3"/>
        <v>4.8931913647619742</v>
      </c>
    </row>
    <row r="110" spans="1:13" ht="30">
      <c r="A110" s="14">
        <v>3995</v>
      </c>
      <c r="B110" s="15">
        <v>-22353</v>
      </c>
      <c r="C110" s="14" t="s">
        <v>203</v>
      </c>
      <c r="D110" s="14" t="s">
        <v>212</v>
      </c>
      <c r="E110" s="30" t="s">
        <v>213</v>
      </c>
      <c r="F110" s="15" t="s">
        <v>51</v>
      </c>
      <c r="G110" s="14" t="s">
        <v>17</v>
      </c>
      <c r="H110" s="15" t="s">
        <v>18</v>
      </c>
      <c r="I110" s="15" t="s">
        <v>18</v>
      </c>
      <c r="J110" s="6">
        <v>4551000</v>
      </c>
      <c r="K110" s="22">
        <v>4251000</v>
      </c>
      <c r="L110" s="21">
        <v>1.6285671334966156</v>
      </c>
      <c r="M110" s="23">
        <f t="shared" si="3"/>
        <v>3.8310212502860872</v>
      </c>
    </row>
    <row r="111" spans="1:13" ht="30">
      <c r="A111" s="14">
        <v>3806</v>
      </c>
      <c r="B111" s="15"/>
      <c r="C111" s="14" t="s">
        <v>203</v>
      </c>
      <c r="D111" s="14" t="s">
        <v>209</v>
      </c>
      <c r="E111" s="30" t="s">
        <v>214</v>
      </c>
      <c r="F111" s="15" t="s">
        <v>16</v>
      </c>
      <c r="G111" s="14" t="s">
        <v>17</v>
      </c>
      <c r="H111" s="15" t="s">
        <v>18</v>
      </c>
      <c r="I111" s="15" t="s">
        <v>18</v>
      </c>
      <c r="J111" s="6">
        <v>17505000</v>
      </c>
      <c r="K111" s="22">
        <v>16755000</v>
      </c>
      <c r="L111" s="21">
        <v>6.072452858377325</v>
      </c>
      <c r="M111" s="23">
        <f t="shared" si="3"/>
        <v>3.6242631204878095</v>
      </c>
    </row>
    <row r="112" spans="1:13">
      <c r="A112" s="14">
        <v>3858</v>
      </c>
      <c r="B112" s="15"/>
      <c r="C112" s="14" t="s">
        <v>203</v>
      </c>
      <c r="D112" s="14" t="s">
        <v>215</v>
      </c>
      <c r="E112" s="30" t="s">
        <v>216</v>
      </c>
      <c r="F112" s="15" t="s">
        <v>25</v>
      </c>
      <c r="G112" s="14" t="s">
        <v>17</v>
      </c>
      <c r="H112" s="15" t="s">
        <v>18</v>
      </c>
      <c r="I112" s="15"/>
      <c r="J112" s="6">
        <v>2104000</v>
      </c>
      <c r="K112" s="22">
        <v>2104000</v>
      </c>
      <c r="L112" s="21">
        <v>0.75704537646446168</v>
      </c>
      <c r="M112" s="23">
        <f t="shared" si="3"/>
        <v>3.5981244128539056</v>
      </c>
    </row>
    <row r="113" spans="1:13" ht="30">
      <c r="A113" s="14">
        <v>3627</v>
      </c>
      <c r="B113" s="15"/>
      <c r="C113" s="14" t="s">
        <v>203</v>
      </c>
      <c r="D113" s="14" t="s">
        <v>217</v>
      </c>
      <c r="E113" s="30" t="s">
        <v>218</v>
      </c>
      <c r="F113" s="15" t="s">
        <v>16</v>
      </c>
      <c r="G113" s="14" t="s">
        <v>17</v>
      </c>
      <c r="H113" s="15" t="s">
        <v>18</v>
      </c>
      <c r="I113" s="15" t="s">
        <v>18</v>
      </c>
      <c r="J113" s="6">
        <v>3733000</v>
      </c>
      <c r="K113" s="22">
        <v>3733000</v>
      </c>
      <c r="L113" s="21">
        <v>1.2062994711462285</v>
      </c>
      <c r="M113" s="23">
        <f t="shared" si="3"/>
        <v>3.2314478198398833</v>
      </c>
    </row>
    <row r="114" spans="1:13">
      <c r="A114" s="14">
        <v>3527</v>
      </c>
      <c r="B114" s="15"/>
      <c r="C114" s="14" t="s">
        <v>203</v>
      </c>
      <c r="D114" s="14" t="s">
        <v>219</v>
      </c>
      <c r="E114" s="30" t="s">
        <v>220</v>
      </c>
      <c r="F114" s="15" t="s">
        <v>16</v>
      </c>
      <c r="G114" s="14" t="s">
        <v>42</v>
      </c>
      <c r="H114" s="15" t="s">
        <v>18</v>
      </c>
      <c r="I114" s="15" t="s">
        <v>18</v>
      </c>
      <c r="J114" s="6">
        <v>2013000</v>
      </c>
      <c r="K114" s="22">
        <v>2013000</v>
      </c>
      <c r="L114" s="21">
        <v>0.55827660208336161</v>
      </c>
      <c r="M114" s="23">
        <f t="shared" si="3"/>
        <v>2.7733561951483439</v>
      </c>
    </row>
    <row r="115" spans="1:13" ht="30">
      <c r="A115" s="14">
        <v>3647</v>
      </c>
      <c r="B115" s="15">
        <v>-22373</v>
      </c>
      <c r="C115" s="14" t="s">
        <v>221</v>
      </c>
      <c r="D115" s="14" t="s">
        <v>222</v>
      </c>
      <c r="E115" s="30" t="s">
        <v>223</v>
      </c>
      <c r="F115" s="15" t="s">
        <v>48</v>
      </c>
      <c r="G115" s="14" t="s">
        <v>42</v>
      </c>
      <c r="H115" s="15" t="s">
        <v>18</v>
      </c>
      <c r="I115" s="15"/>
      <c r="J115" s="6">
        <v>560769</v>
      </c>
      <c r="K115" s="22">
        <v>560769</v>
      </c>
      <c r="L115" s="21">
        <v>2.4012214923040025</v>
      </c>
      <c r="M115" s="23">
        <f t="shared" si="3"/>
        <v>42.820153972562721</v>
      </c>
    </row>
    <row r="116" spans="1:13">
      <c r="A116" s="14">
        <v>3918</v>
      </c>
      <c r="B116" s="15">
        <v>-22375</v>
      </c>
      <c r="C116" s="14" t="s">
        <v>221</v>
      </c>
      <c r="D116" s="14" t="s">
        <v>224</v>
      </c>
      <c r="E116" s="30" t="s">
        <v>225</v>
      </c>
      <c r="F116" s="15" t="s">
        <v>51</v>
      </c>
      <c r="G116" s="14" t="s">
        <v>17</v>
      </c>
      <c r="H116" s="15" t="s">
        <v>18</v>
      </c>
      <c r="I116" s="15" t="s">
        <v>18</v>
      </c>
      <c r="J116" s="6">
        <v>518664</v>
      </c>
      <c r="K116" s="22">
        <v>518664</v>
      </c>
      <c r="L116" s="21">
        <v>1.6537100857198552</v>
      </c>
      <c r="M116" s="23">
        <f t="shared" si="3"/>
        <v>31.884034475495795</v>
      </c>
    </row>
    <row r="117" spans="1:13" ht="30">
      <c r="A117" s="14">
        <v>3929</v>
      </c>
      <c r="B117" s="15">
        <v>-22376</v>
      </c>
      <c r="C117" s="14" t="s">
        <v>221</v>
      </c>
      <c r="D117" s="14" t="s">
        <v>224</v>
      </c>
      <c r="E117" s="30" t="s">
        <v>226</v>
      </c>
      <c r="F117" s="15" t="s">
        <v>16</v>
      </c>
      <c r="G117" s="14" t="s">
        <v>17</v>
      </c>
      <c r="H117" s="15" t="s">
        <v>18</v>
      </c>
      <c r="I117" s="15" t="s">
        <v>18</v>
      </c>
      <c r="J117" s="6">
        <v>1633637</v>
      </c>
      <c r="K117" s="22">
        <v>1633637</v>
      </c>
      <c r="L117" s="21">
        <v>4.1141053137385812</v>
      </c>
      <c r="M117" s="23">
        <f t="shared" si="3"/>
        <v>25.183717764341658</v>
      </c>
    </row>
    <row r="118" spans="1:13">
      <c r="A118" s="14">
        <v>3662</v>
      </c>
      <c r="B118" s="15">
        <v>-22377</v>
      </c>
      <c r="C118" s="14" t="s">
        <v>221</v>
      </c>
      <c r="D118" s="14" t="s">
        <v>227</v>
      </c>
      <c r="E118" s="30" t="s">
        <v>228</v>
      </c>
      <c r="F118" s="15" t="s">
        <v>16</v>
      </c>
      <c r="G118" s="14" t="s">
        <v>17</v>
      </c>
      <c r="H118" s="15" t="s">
        <v>18</v>
      </c>
      <c r="I118" s="15" t="s">
        <v>18</v>
      </c>
      <c r="J118" s="6">
        <v>781701</v>
      </c>
      <c r="K118" s="22">
        <v>781701</v>
      </c>
      <c r="L118" s="21">
        <v>1.6715600155795982</v>
      </c>
      <c r="M118" s="23">
        <f t="shared" si="3"/>
        <v>21.383623861036355</v>
      </c>
    </row>
    <row r="119" spans="1:13">
      <c r="A119" s="14">
        <v>3921</v>
      </c>
      <c r="B119" s="15">
        <v>-22378</v>
      </c>
      <c r="C119" s="14" t="s">
        <v>221</v>
      </c>
      <c r="D119" s="14" t="s">
        <v>224</v>
      </c>
      <c r="E119" s="30" t="s">
        <v>229</v>
      </c>
      <c r="F119" s="15" t="s">
        <v>25</v>
      </c>
      <c r="G119" s="14" t="s">
        <v>17</v>
      </c>
      <c r="H119" s="15" t="s">
        <v>18</v>
      </c>
      <c r="I119" s="15"/>
      <c r="J119" s="6">
        <v>3149948</v>
      </c>
      <c r="K119" s="22">
        <v>3149948</v>
      </c>
      <c r="L119" s="21">
        <v>5.1910536925902191</v>
      </c>
      <c r="M119" s="23">
        <f t="shared" si="3"/>
        <v>16.479807579649631</v>
      </c>
    </row>
    <row r="120" spans="1:13" ht="30">
      <c r="A120" s="14">
        <v>3730</v>
      </c>
      <c r="B120" s="15">
        <v>-22380</v>
      </c>
      <c r="C120" s="14" t="s">
        <v>221</v>
      </c>
      <c r="D120" s="14" t="s">
        <v>230</v>
      </c>
      <c r="E120" s="30" t="s">
        <v>231</v>
      </c>
      <c r="F120" s="15" t="s">
        <v>25</v>
      </c>
      <c r="G120" s="14" t="s">
        <v>17</v>
      </c>
      <c r="H120" s="15" t="s">
        <v>18</v>
      </c>
      <c r="I120" s="15"/>
      <c r="J120" s="6">
        <v>3310977</v>
      </c>
      <c r="K120" s="22">
        <v>3310977</v>
      </c>
      <c r="L120" s="21">
        <v>4.6420032764123551</v>
      </c>
      <c r="M120" s="23">
        <f t="shared" si="3"/>
        <v>14.020040841154604</v>
      </c>
    </row>
    <row r="121" spans="1:13">
      <c r="A121" s="14">
        <v>3962</v>
      </c>
      <c r="B121" s="15">
        <v>-22382</v>
      </c>
      <c r="C121" s="14" t="s">
        <v>221</v>
      </c>
      <c r="D121" s="14" t="s">
        <v>232</v>
      </c>
      <c r="E121" s="30" t="s">
        <v>233</v>
      </c>
      <c r="F121" s="15" t="s">
        <v>16</v>
      </c>
      <c r="G121" s="14" t="s">
        <v>42</v>
      </c>
      <c r="H121" s="15" t="s">
        <v>18</v>
      </c>
      <c r="I121" s="15" t="s">
        <v>18</v>
      </c>
      <c r="J121" s="6">
        <v>3037558</v>
      </c>
      <c r="K121" s="22">
        <v>3037558</v>
      </c>
      <c r="L121" s="21">
        <v>3.6450443319919432</v>
      </c>
      <c r="M121" s="23">
        <f t="shared" si="3"/>
        <v>11.999916814730593</v>
      </c>
    </row>
    <row r="122" spans="1:13">
      <c r="A122" s="14">
        <v>3611</v>
      </c>
      <c r="B122" s="15">
        <v>-22384</v>
      </c>
      <c r="C122" s="14" t="s">
        <v>221</v>
      </c>
      <c r="D122" s="14" t="s">
        <v>234</v>
      </c>
      <c r="E122" s="30" t="s">
        <v>235</v>
      </c>
      <c r="F122" s="15" t="s">
        <v>16</v>
      </c>
      <c r="G122" s="14" t="s">
        <v>42</v>
      </c>
      <c r="H122" s="15" t="s">
        <v>18</v>
      </c>
      <c r="I122" s="15" t="s">
        <v>18</v>
      </c>
      <c r="J122" s="6">
        <v>2249987</v>
      </c>
      <c r="K122" s="22">
        <v>2249987</v>
      </c>
      <c r="L122" s="21">
        <v>2.6791947435494681</v>
      </c>
      <c r="M122" s="23">
        <f t="shared" si="3"/>
        <v>11.907600993025596</v>
      </c>
    </row>
    <row r="123" spans="1:13">
      <c r="A123" s="14">
        <v>3689</v>
      </c>
      <c r="B123" s="15">
        <v>-22390</v>
      </c>
      <c r="C123" s="14" t="s">
        <v>221</v>
      </c>
      <c r="D123" s="14" t="s">
        <v>236</v>
      </c>
      <c r="E123" s="30" t="s">
        <v>237</v>
      </c>
      <c r="F123" s="15" t="s">
        <v>48</v>
      </c>
      <c r="G123" s="14" t="s">
        <v>42</v>
      </c>
      <c r="H123" s="15" t="s">
        <v>18</v>
      </c>
      <c r="I123" s="15"/>
      <c r="J123" s="6">
        <v>1098071</v>
      </c>
      <c r="K123" s="22">
        <v>1098071</v>
      </c>
      <c r="L123" s="21">
        <v>0.95278545855049812</v>
      </c>
      <c r="M123" s="23">
        <f t="shared" si="3"/>
        <v>8.676902117900374</v>
      </c>
    </row>
    <row r="124" spans="1:13">
      <c r="A124" s="14">
        <v>3637</v>
      </c>
      <c r="B124" s="15">
        <v>-22391</v>
      </c>
      <c r="C124" s="14" t="s">
        <v>221</v>
      </c>
      <c r="D124" s="14" t="s">
        <v>234</v>
      </c>
      <c r="E124" s="30" t="s">
        <v>238</v>
      </c>
      <c r="F124" s="15" t="s">
        <v>48</v>
      </c>
      <c r="G124" s="14" t="s">
        <v>17</v>
      </c>
      <c r="H124" s="15" t="s">
        <v>18</v>
      </c>
      <c r="I124" s="15"/>
      <c r="J124" s="6">
        <v>578937</v>
      </c>
      <c r="K124" s="22">
        <v>550990</v>
      </c>
      <c r="L124" s="21">
        <v>0.46377493706310086</v>
      </c>
      <c r="M124" s="23">
        <f t="shared" si="3"/>
        <v>8.4171207655874127</v>
      </c>
    </row>
    <row r="125" spans="1:13" ht="30">
      <c r="A125" s="14">
        <v>3700</v>
      </c>
      <c r="B125" s="15">
        <v>-22392</v>
      </c>
      <c r="C125" s="14" t="s">
        <v>221</v>
      </c>
      <c r="D125" s="14" t="s">
        <v>236</v>
      </c>
      <c r="E125" s="30" t="s">
        <v>239</v>
      </c>
      <c r="F125" s="15" t="s">
        <v>48</v>
      </c>
      <c r="G125" s="14" t="s">
        <v>42</v>
      </c>
      <c r="H125" s="15" t="s">
        <v>18</v>
      </c>
      <c r="I125" s="15"/>
      <c r="J125" s="6">
        <v>1477371</v>
      </c>
      <c r="K125" s="22">
        <v>1477371</v>
      </c>
      <c r="L125" s="21">
        <v>1.1824765863563849</v>
      </c>
      <c r="M125" s="23">
        <f t="shared" si="3"/>
        <v>8.0039244465769581</v>
      </c>
    </row>
    <row r="126" spans="1:13" ht="30">
      <c r="A126" s="14">
        <v>4247</v>
      </c>
      <c r="B126" s="15">
        <v>-22395</v>
      </c>
      <c r="C126" s="14" t="s">
        <v>221</v>
      </c>
      <c r="D126" s="14" t="s">
        <v>240</v>
      </c>
      <c r="E126" s="30" t="s">
        <v>241</v>
      </c>
      <c r="F126" s="15" t="s">
        <v>51</v>
      </c>
      <c r="G126" s="14" t="s">
        <v>17</v>
      </c>
      <c r="H126" s="15" t="s">
        <v>18</v>
      </c>
      <c r="I126" s="15" t="s">
        <v>18</v>
      </c>
      <c r="J126" s="6">
        <v>1227000</v>
      </c>
      <c r="K126" s="22">
        <v>1227000</v>
      </c>
      <c r="L126" s="21">
        <v>0.96788189494254995</v>
      </c>
      <c r="M126" s="23">
        <f t="shared" si="3"/>
        <v>7.8881980027917677</v>
      </c>
    </row>
    <row r="127" spans="1:13">
      <c r="A127" s="14">
        <v>4224</v>
      </c>
      <c r="B127" s="15">
        <v>-22396</v>
      </c>
      <c r="C127" s="14" t="s">
        <v>221</v>
      </c>
      <c r="D127" s="14" t="s">
        <v>242</v>
      </c>
      <c r="E127" s="30" t="s">
        <v>243</v>
      </c>
      <c r="F127" s="15" t="s">
        <v>16</v>
      </c>
      <c r="G127" s="14" t="s">
        <v>17</v>
      </c>
      <c r="H127" s="14"/>
      <c r="I127" s="15" t="s">
        <v>18</v>
      </c>
      <c r="J127" s="6">
        <v>3209056</v>
      </c>
      <c r="K127" s="22">
        <v>3209056</v>
      </c>
      <c r="L127" s="21">
        <v>2.2621166760187457</v>
      </c>
      <c r="M127" s="23">
        <f t="shared" si="3"/>
        <v>7.0491654742664069</v>
      </c>
    </row>
    <row r="128" spans="1:13" ht="30">
      <c r="A128" s="14">
        <v>3588</v>
      </c>
      <c r="B128" s="15">
        <v>-22398</v>
      </c>
      <c r="C128" s="14" t="s">
        <v>221</v>
      </c>
      <c r="D128" s="14" t="s">
        <v>244</v>
      </c>
      <c r="E128" s="30" t="s">
        <v>245</v>
      </c>
      <c r="F128" s="15" t="s">
        <v>51</v>
      </c>
      <c r="G128" s="14" t="s">
        <v>42</v>
      </c>
      <c r="H128" s="15" t="s">
        <v>18</v>
      </c>
      <c r="I128" s="15" t="s">
        <v>18</v>
      </c>
      <c r="J128" s="6">
        <v>3515278</v>
      </c>
      <c r="K128" s="22">
        <v>3515278</v>
      </c>
      <c r="L128" s="21">
        <v>2.2972599547469543</v>
      </c>
      <c r="M128" s="23">
        <f t="shared" si="3"/>
        <v>6.5350733419859086</v>
      </c>
    </row>
    <row r="129" spans="1:13" ht="30">
      <c r="A129" s="14">
        <v>3701</v>
      </c>
      <c r="B129" s="15">
        <v>-22400</v>
      </c>
      <c r="C129" s="14" t="s">
        <v>221</v>
      </c>
      <c r="D129" s="14" t="s">
        <v>236</v>
      </c>
      <c r="E129" s="30" t="s">
        <v>246</v>
      </c>
      <c r="F129" s="15" t="s">
        <v>48</v>
      </c>
      <c r="G129" s="14" t="s">
        <v>42</v>
      </c>
      <c r="H129" s="15" t="s">
        <v>18</v>
      </c>
      <c r="I129" s="15"/>
      <c r="J129" s="6">
        <v>1058211</v>
      </c>
      <c r="K129" s="22">
        <v>1058211</v>
      </c>
      <c r="L129" s="21">
        <v>0.67288250829324825</v>
      </c>
      <c r="M129" s="23">
        <f t="shared" si="3"/>
        <v>6.3586799635729383</v>
      </c>
    </row>
    <row r="130" spans="1:13">
      <c r="A130" s="14">
        <v>3979</v>
      </c>
      <c r="B130" s="15"/>
      <c r="C130" s="14" t="s">
        <v>221</v>
      </c>
      <c r="D130" s="14" t="s">
        <v>232</v>
      </c>
      <c r="E130" s="30" t="s">
        <v>247</v>
      </c>
      <c r="F130" s="15" t="s">
        <v>51</v>
      </c>
      <c r="G130" s="14" t="s">
        <v>17</v>
      </c>
      <c r="H130" s="15" t="s">
        <v>18</v>
      </c>
      <c r="I130" s="15" t="s">
        <v>18</v>
      </c>
      <c r="J130" s="6">
        <v>977984</v>
      </c>
      <c r="K130" s="22">
        <v>977984</v>
      </c>
      <c r="L130" s="21">
        <v>0.57712857800548623</v>
      </c>
      <c r="M130" s="23">
        <f t="shared" ref="M130:M161" si="4">(L130/K130)*10000000</f>
        <v>5.9012067478147516</v>
      </c>
    </row>
    <row r="131" spans="1:13" ht="30">
      <c r="A131" s="14">
        <v>3629</v>
      </c>
      <c r="B131" s="15"/>
      <c r="C131" s="14" t="s">
        <v>221</v>
      </c>
      <c r="D131" s="14" t="s">
        <v>227</v>
      </c>
      <c r="E131" s="30" t="s">
        <v>248</v>
      </c>
      <c r="F131" s="15" t="s">
        <v>51</v>
      </c>
      <c r="G131" s="14" t="s">
        <v>60</v>
      </c>
      <c r="H131" s="15" t="s">
        <v>18</v>
      </c>
      <c r="I131" s="15" t="s">
        <v>18</v>
      </c>
      <c r="J131" s="6">
        <v>2553730</v>
      </c>
      <c r="K131" s="22">
        <v>2553730</v>
      </c>
      <c r="L131" s="21">
        <v>1.5034990431482727</v>
      </c>
      <c r="M131" s="23">
        <f t="shared" si="4"/>
        <v>5.8874628216306055</v>
      </c>
    </row>
    <row r="132" spans="1:13" ht="30">
      <c r="A132" s="14">
        <v>3699</v>
      </c>
      <c r="B132" s="15"/>
      <c r="C132" s="14" t="s">
        <v>221</v>
      </c>
      <c r="D132" s="14" t="s">
        <v>249</v>
      </c>
      <c r="E132" s="30" t="s">
        <v>250</v>
      </c>
      <c r="F132" s="15" t="s">
        <v>16</v>
      </c>
      <c r="G132" s="14" t="s">
        <v>17</v>
      </c>
      <c r="H132" s="15" t="s">
        <v>18</v>
      </c>
      <c r="I132" s="15" t="s">
        <v>18</v>
      </c>
      <c r="J132" s="6">
        <v>4294032</v>
      </c>
      <c r="K132" s="22">
        <v>4294032</v>
      </c>
      <c r="L132" s="21">
        <v>2.0629196346389866</v>
      </c>
      <c r="M132" s="23">
        <f t="shared" si="4"/>
        <v>4.8041552429953631</v>
      </c>
    </row>
    <row r="133" spans="1:13" ht="30">
      <c r="A133" s="14">
        <v>4027</v>
      </c>
      <c r="B133" s="15"/>
      <c r="C133" s="14" t="s">
        <v>221</v>
      </c>
      <c r="D133" s="14" t="s">
        <v>251</v>
      </c>
      <c r="E133" s="30" t="s">
        <v>252</v>
      </c>
      <c r="F133" s="15" t="s">
        <v>16</v>
      </c>
      <c r="G133" s="14" t="s">
        <v>17</v>
      </c>
      <c r="H133" s="14"/>
      <c r="I133" s="15" t="s">
        <v>18</v>
      </c>
      <c r="J133" s="6">
        <v>47870806</v>
      </c>
      <c r="K133" s="22">
        <v>7634231</v>
      </c>
      <c r="L133" s="21">
        <v>3.5347622240698824</v>
      </c>
      <c r="M133" s="23">
        <f t="shared" si="4"/>
        <v>4.6301483725995221</v>
      </c>
    </row>
    <row r="134" spans="1:13">
      <c r="A134" s="14">
        <v>4237</v>
      </c>
      <c r="B134" s="15"/>
      <c r="C134" s="14" t="s">
        <v>221</v>
      </c>
      <c r="D134" s="14" t="s">
        <v>242</v>
      </c>
      <c r="E134" s="30" t="s">
        <v>253</v>
      </c>
      <c r="F134" s="15" t="s">
        <v>16</v>
      </c>
      <c r="G134" s="14" t="s">
        <v>17</v>
      </c>
      <c r="H134" s="14"/>
      <c r="I134" s="15" t="s">
        <v>18</v>
      </c>
      <c r="J134" s="6">
        <v>34114400</v>
      </c>
      <c r="K134" s="22">
        <v>5264400</v>
      </c>
      <c r="L134" s="21">
        <v>2.2703240303633043</v>
      </c>
      <c r="M134" s="23">
        <f t="shared" si="4"/>
        <v>4.3125978845895148</v>
      </c>
    </row>
  </sheetData>
  <autoFilter ref="A1:M134" xr:uid="{00000000-0009-0000-0000-000000000000}">
    <sortState xmlns:xlrd2="http://schemas.microsoft.com/office/spreadsheetml/2017/richdata2" ref="A2:M134">
      <sortCondition ref="C2:C134"/>
      <sortCondition descending="1" ref="M2:M134"/>
    </sortState>
  </autoFilter>
  <sortState xmlns:xlrd2="http://schemas.microsoft.com/office/spreadsheetml/2017/richdata2" ref="A2:O434">
    <sortCondition ref="C2:C434"/>
    <sortCondition descending="1" ref="M2:M434"/>
  </sortState>
  <pageMargins left="0.7" right="0.7" top="0.75" bottom="0.75" header="0.3" footer="0.3"/>
  <pageSetup paperSize="5" scale="76" fitToHeight="0" orientation="landscape" r:id="rId1"/>
  <headerFooter>
    <oddHeader>&amp;C&amp;"-,Bold"&amp;12Round 3 Consensus Scenario</oddHeader>
    <oddFooter>&amp;L&amp;D&amp;CShaded projects are selected for funding.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workbookViewId="0">
      <selection activeCell="R10" sqref="R10"/>
    </sheetView>
  </sheetViews>
  <sheetFormatPr defaultRowHeight="15"/>
  <cols>
    <col min="1" max="1" width="16.85546875" customWidth="1"/>
    <col min="2" max="2" width="13.85546875" customWidth="1"/>
    <col min="3" max="3" width="12.140625" bestFit="1" customWidth="1"/>
    <col min="4" max="4" width="16" customWidth="1"/>
    <col min="5" max="5" width="10.7109375" bestFit="1" customWidth="1"/>
    <col min="6" max="6" width="12.42578125" bestFit="1" customWidth="1"/>
    <col min="7" max="8" width="12.140625" bestFit="1" customWidth="1"/>
    <col min="9" max="9" width="9.5703125" bestFit="1" customWidth="1"/>
    <col min="10" max="10" width="12.140625" bestFit="1" customWidth="1"/>
    <col min="11" max="13" width="12.140625" customWidth="1"/>
    <col min="14" max="14" width="10.5703125" bestFit="1" customWidth="1"/>
    <col min="15" max="15" width="12.140625" customWidth="1"/>
  </cols>
  <sheetData>
    <row r="1" spans="1:15" ht="28.5" customHeight="1">
      <c r="A1" s="2" t="s">
        <v>2</v>
      </c>
      <c r="B1" s="32" t="s">
        <v>254</v>
      </c>
      <c r="C1" s="2" t="s">
        <v>255</v>
      </c>
      <c r="D1" s="17" t="s">
        <v>256</v>
      </c>
      <c r="E1" s="38" t="s">
        <v>257</v>
      </c>
      <c r="F1" s="39"/>
      <c r="G1" s="38" t="s">
        <v>258</v>
      </c>
      <c r="H1" s="39"/>
      <c r="I1" s="38" t="s">
        <v>259</v>
      </c>
      <c r="J1" s="39"/>
      <c r="K1" s="38" t="s">
        <v>260</v>
      </c>
      <c r="L1" s="40"/>
      <c r="M1" s="39"/>
      <c r="N1" s="38" t="s">
        <v>261</v>
      </c>
      <c r="O1" s="39"/>
    </row>
    <row r="2" spans="1:15">
      <c r="A2" s="3"/>
      <c r="B2" s="33"/>
      <c r="C2" s="10" t="s">
        <v>8</v>
      </c>
      <c r="D2" s="10" t="s">
        <v>8</v>
      </c>
      <c r="E2" s="4" t="s">
        <v>262</v>
      </c>
      <c r="F2" s="4" t="s">
        <v>263</v>
      </c>
      <c r="G2" s="4" t="s">
        <v>262</v>
      </c>
      <c r="H2" s="4" t="s">
        <v>264</v>
      </c>
      <c r="I2" s="4" t="s">
        <v>262</v>
      </c>
      <c r="J2" s="4" t="s">
        <v>264</v>
      </c>
      <c r="K2" s="4" t="s">
        <v>262</v>
      </c>
      <c r="L2" s="4" t="s">
        <v>263</v>
      </c>
      <c r="M2" s="4" t="s">
        <v>264</v>
      </c>
      <c r="N2" s="4" t="s">
        <v>262</v>
      </c>
      <c r="O2" s="4" t="s">
        <v>265</v>
      </c>
    </row>
    <row r="3" spans="1:15">
      <c r="A3" s="5" t="s">
        <v>13</v>
      </c>
      <c r="B3" s="28">
        <v>25199297.814486712</v>
      </c>
      <c r="C3" s="6"/>
      <c r="D3" s="6">
        <v>9412955.7262070291</v>
      </c>
      <c r="E3" s="15">
        <v>2</v>
      </c>
      <c r="F3" s="6">
        <v>16454000</v>
      </c>
      <c r="G3" s="15">
        <v>0</v>
      </c>
      <c r="H3" s="6">
        <v>0</v>
      </c>
      <c r="I3" s="15">
        <v>0</v>
      </c>
      <c r="J3" s="6">
        <v>0</v>
      </c>
      <c r="K3" s="15">
        <v>8</v>
      </c>
      <c r="L3" s="6">
        <v>8745298</v>
      </c>
      <c r="M3" s="6">
        <v>9779759</v>
      </c>
      <c r="N3" s="15">
        <v>10</v>
      </c>
      <c r="O3" s="6">
        <v>34979057</v>
      </c>
    </row>
    <row r="4" spans="1:15">
      <c r="A4" s="5" t="s">
        <v>37</v>
      </c>
      <c r="B4" s="28">
        <v>24574905.456625119</v>
      </c>
      <c r="C4" s="6"/>
      <c r="D4" s="6">
        <v>8738122.0704846494</v>
      </c>
      <c r="E4" s="15">
        <v>3</v>
      </c>
      <c r="F4" s="6">
        <v>13709265</v>
      </c>
      <c r="G4" s="15">
        <v>0</v>
      </c>
      <c r="H4" s="6">
        <v>0</v>
      </c>
      <c r="I4" s="15">
        <v>0</v>
      </c>
      <c r="J4" s="6">
        <v>0</v>
      </c>
      <c r="K4" s="15">
        <v>3</v>
      </c>
      <c r="L4" s="6">
        <v>10865640</v>
      </c>
      <c r="M4" s="6">
        <v>6843826</v>
      </c>
      <c r="N4" s="15">
        <v>6</v>
      </c>
      <c r="O4" s="6">
        <v>31418731</v>
      </c>
    </row>
    <row r="5" spans="1:15">
      <c r="A5" s="5" t="s">
        <v>52</v>
      </c>
      <c r="B5" s="28">
        <v>32074603.874501556</v>
      </c>
      <c r="C5" s="6"/>
      <c r="D5" s="6">
        <v>9594979.9987863973</v>
      </c>
      <c r="E5" s="15">
        <v>7</v>
      </c>
      <c r="F5" s="6">
        <v>24552436</v>
      </c>
      <c r="G5" s="15">
        <v>3</v>
      </c>
      <c r="H5" s="6">
        <v>11647639</v>
      </c>
      <c r="I5" s="15">
        <v>0</v>
      </c>
      <c r="J5" s="6">
        <v>0</v>
      </c>
      <c r="K5" s="15">
        <v>8</v>
      </c>
      <c r="L5" s="6">
        <v>7522168</v>
      </c>
      <c r="M5" s="6">
        <v>9803105</v>
      </c>
      <c r="N5" s="15">
        <v>18</v>
      </c>
      <c r="O5" s="6">
        <v>53525348</v>
      </c>
    </row>
    <row r="6" spans="1:15">
      <c r="A6" s="5" t="s">
        <v>80</v>
      </c>
      <c r="B6" s="28">
        <v>93829044.069441274</v>
      </c>
      <c r="C6" s="6"/>
      <c r="D6" s="6">
        <v>27708159.590524234</v>
      </c>
      <c r="E6" s="15">
        <v>22</v>
      </c>
      <c r="F6" s="6">
        <v>63857537</v>
      </c>
      <c r="G6" s="15">
        <v>2</v>
      </c>
      <c r="H6" s="6">
        <v>1455000</v>
      </c>
      <c r="I6" s="15">
        <v>1</v>
      </c>
      <c r="J6" s="6">
        <v>200000000</v>
      </c>
      <c r="K6" s="15">
        <v>9</v>
      </c>
      <c r="L6" s="6">
        <v>18484508</v>
      </c>
      <c r="M6" s="6">
        <v>28214466</v>
      </c>
      <c r="N6" s="15">
        <v>34</v>
      </c>
      <c r="O6" s="6">
        <v>312011511</v>
      </c>
    </row>
    <row r="7" spans="1:15">
      <c r="A7" s="5" t="s">
        <v>132</v>
      </c>
      <c r="B7" s="28">
        <v>27083771.228259124</v>
      </c>
      <c r="C7" s="6"/>
      <c r="D7" s="6">
        <v>9825043.5651623122</v>
      </c>
      <c r="E7" s="15">
        <v>6</v>
      </c>
      <c r="F7" s="6">
        <v>15104905</v>
      </c>
      <c r="G7" s="15">
        <v>0</v>
      </c>
      <c r="H7" s="6">
        <v>0</v>
      </c>
      <c r="I7" s="15">
        <v>0</v>
      </c>
      <c r="J7" s="6">
        <v>0</v>
      </c>
      <c r="K7" s="15">
        <v>2</v>
      </c>
      <c r="L7" s="6">
        <v>11978866</v>
      </c>
      <c r="M7" s="6">
        <v>8176545</v>
      </c>
      <c r="N7" s="15">
        <v>8</v>
      </c>
      <c r="O7" s="6">
        <v>35260316</v>
      </c>
    </row>
    <row r="8" spans="1:15">
      <c r="A8" s="5" t="s">
        <v>148</v>
      </c>
      <c r="B8" s="28">
        <v>98064651.709520072</v>
      </c>
      <c r="C8" s="6"/>
      <c r="D8" s="6">
        <v>29221918.304650813</v>
      </c>
      <c r="E8" s="15">
        <v>7</v>
      </c>
      <c r="F8" s="6">
        <v>86214652</v>
      </c>
      <c r="G8" s="15">
        <v>2</v>
      </c>
      <c r="H8" s="6">
        <v>27110000</v>
      </c>
      <c r="I8" s="15">
        <v>1</v>
      </c>
      <c r="J8" s="6">
        <v>50000000</v>
      </c>
      <c r="K8" s="15">
        <v>4</v>
      </c>
      <c r="L8" s="6">
        <v>11850000</v>
      </c>
      <c r="M8" s="6">
        <v>29989719</v>
      </c>
      <c r="N8" s="15">
        <v>14</v>
      </c>
      <c r="O8" s="6">
        <v>205164371</v>
      </c>
    </row>
    <row r="9" spans="1:15">
      <c r="A9" s="5" t="s">
        <v>174</v>
      </c>
      <c r="B9" s="28">
        <v>67368536.844421655</v>
      </c>
      <c r="C9" s="6"/>
      <c r="D9" s="6">
        <v>20254284.367401689</v>
      </c>
      <c r="E9" s="15">
        <v>12</v>
      </c>
      <c r="F9" s="6">
        <v>60407418</v>
      </c>
      <c r="G9" s="15">
        <v>2</v>
      </c>
      <c r="H9" s="6">
        <v>3669000</v>
      </c>
      <c r="I9" s="15">
        <v>0</v>
      </c>
      <c r="J9" s="6">
        <v>0</v>
      </c>
      <c r="K9" s="15">
        <v>5</v>
      </c>
      <c r="L9" s="6">
        <v>6961119</v>
      </c>
      <c r="M9" s="6">
        <v>18068543</v>
      </c>
      <c r="N9" s="15">
        <v>19</v>
      </c>
      <c r="O9" s="6">
        <v>89106080</v>
      </c>
    </row>
    <row r="10" spans="1:15">
      <c r="A10" s="5" t="s">
        <v>203</v>
      </c>
      <c r="B10" s="28">
        <v>37877254.474158004</v>
      </c>
      <c r="C10" s="6"/>
      <c r="D10" s="6">
        <v>13122802.729585581</v>
      </c>
      <c r="E10" s="15">
        <v>6</v>
      </c>
      <c r="F10" s="6">
        <v>31376924</v>
      </c>
      <c r="G10" s="15">
        <v>0</v>
      </c>
      <c r="H10" s="6">
        <v>0</v>
      </c>
      <c r="I10" s="15">
        <v>0</v>
      </c>
      <c r="J10" s="6">
        <v>0</v>
      </c>
      <c r="K10" s="15">
        <v>4</v>
      </c>
      <c r="L10" s="6">
        <v>6500330</v>
      </c>
      <c r="M10" s="6">
        <v>13122803</v>
      </c>
      <c r="N10" s="15">
        <v>10</v>
      </c>
      <c r="O10" s="6">
        <v>51000057</v>
      </c>
    </row>
    <row r="11" spans="1:15" ht="15.75" thickBot="1">
      <c r="A11" s="7" t="s">
        <v>221</v>
      </c>
      <c r="B11" s="29">
        <v>29688862.528586522</v>
      </c>
      <c r="C11" s="8"/>
      <c r="D11" s="8">
        <v>10797200.647197291</v>
      </c>
      <c r="E11" s="16">
        <v>17</v>
      </c>
      <c r="F11" s="8">
        <v>29688863</v>
      </c>
      <c r="G11" s="16">
        <v>1</v>
      </c>
      <c r="H11" s="8">
        <v>3209056</v>
      </c>
      <c r="I11" s="16">
        <v>0</v>
      </c>
      <c r="J11" s="8">
        <v>0</v>
      </c>
      <c r="K11" s="16">
        <v>3</v>
      </c>
      <c r="L11" s="8">
        <v>0</v>
      </c>
      <c r="M11" s="8">
        <v>10797201</v>
      </c>
      <c r="N11" s="16">
        <v>21</v>
      </c>
      <c r="O11" s="8">
        <v>43695120</v>
      </c>
    </row>
    <row r="12" spans="1:15" ht="15.75" thickTop="1">
      <c r="A12" s="3" t="s">
        <v>261</v>
      </c>
      <c r="B12" s="19">
        <v>435760928.00000006</v>
      </c>
      <c r="C12" s="19">
        <v>297090695</v>
      </c>
      <c r="D12" s="19">
        <v>138675467</v>
      </c>
      <c r="E12" s="18">
        <v>82</v>
      </c>
      <c r="F12" s="19">
        <v>341366000</v>
      </c>
      <c r="G12" s="18">
        <v>10</v>
      </c>
      <c r="H12" s="19">
        <v>47090695</v>
      </c>
      <c r="I12" s="18">
        <v>2</v>
      </c>
      <c r="J12" s="19">
        <v>250000000</v>
      </c>
      <c r="K12" s="18">
        <v>46</v>
      </c>
      <c r="L12" s="19">
        <v>82907929</v>
      </c>
      <c r="M12" s="19">
        <v>134795967</v>
      </c>
      <c r="N12" s="10">
        <v>140</v>
      </c>
      <c r="O12" s="9">
        <v>856160591</v>
      </c>
    </row>
    <row r="13" spans="1:15">
      <c r="A13" s="20" t="s">
        <v>266</v>
      </c>
      <c r="H13" s="1"/>
    </row>
    <row r="14" spans="1:15">
      <c r="K14" s="12"/>
      <c r="L14" s="12"/>
    </row>
    <row r="15" spans="1:15">
      <c r="A15" s="11" t="s">
        <v>267</v>
      </c>
    </row>
    <row r="16" spans="1:15">
      <c r="A16" t="s">
        <v>257</v>
      </c>
      <c r="B16" t="s">
        <v>268</v>
      </c>
    </row>
    <row r="17" spans="1:2">
      <c r="A17" t="s">
        <v>258</v>
      </c>
      <c r="B17" t="s">
        <v>269</v>
      </c>
    </row>
    <row r="18" spans="1:2">
      <c r="B18" t="s">
        <v>270</v>
      </c>
    </row>
    <row r="19" spans="1:2">
      <c r="A19" t="s">
        <v>259</v>
      </c>
      <c r="B19" t="s">
        <v>271</v>
      </c>
    </row>
    <row r="20" spans="1:2">
      <c r="B20" t="s">
        <v>272</v>
      </c>
    </row>
  </sheetData>
  <mergeCells count="5">
    <mergeCell ref="N1:O1"/>
    <mergeCell ref="K1:M1"/>
    <mergeCell ref="E1:F1"/>
    <mergeCell ref="G1:H1"/>
    <mergeCell ref="I1:J1"/>
  </mergeCells>
  <pageMargins left="0.7" right="0.7" top="0.75" bottom="0.75" header="0.3" footer="0.3"/>
  <pageSetup scale="61" orientation="landscape" r:id="rId1"/>
  <headerFooter>
    <oddHeader>&amp;C&amp;"-,Bold"&amp;12Round 3 Consensus Scenario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743464-7B53-4B40-B761-0A8EEF00A260}"/>
</file>

<file path=customXml/itemProps2.xml><?xml version="1.0" encoding="utf-8"?>
<ds:datastoreItem xmlns:ds="http://schemas.openxmlformats.org/officeDocument/2006/customXml" ds:itemID="{16A39186-7B15-4DE5-81E2-76FBF25B8AA6}"/>
</file>

<file path=customXml/itemProps3.xml><?xml version="1.0" encoding="utf-8"?>
<ds:datastoreItem xmlns:ds="http://schemas.openxmlformats.org/officeDocument/2006/customXml" ds:itemID="{FA0E945C-5309-445A-AA3E-8187A441B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Stewart, Aziz (VDOT)</dc:creator>
  <cp:keywords/>
  <dc:description/>
  <cp:lastModifiedBy>Christiansen, Tara (VDOT Contractor)</cp:lastModifiedBy>
  <cp:revision/>
  <dcterms:created xsi:type="dcterms:W3CDTF">2019-01-04T19:16:33Z</dcterms:created>
  <dcterms:modified xsi:type="dcterms:W3CDTF">2024-04-23T14:39:35Z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